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  <sheet name="Лист1" sheetId="2" r:id="rId2"/>
  </sheets>
  <definedNames>
    <definedName name="_xlnm.Print_Area" localSheetId="0">'Лист3'!$A$1:$C$90</definedName>
  </definedNames>
  <calcPr fullCalcOnLoad="1"/>
</workbook>
</file>

<file path=xl/sharedStrings.xml><?xml version="1.0" encoding="utf-8"?>
<sst xmlns="http://schemas.openxmlformats.org/spreadsheetml/2006/main" count="328" uniqueCount="164">
  <si>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</si>
  <si>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</si>
  <si>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</si>
  <si>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</si>
  <si>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</si>
  <si>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</si>
  <si>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</si>
  <si>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</si>
  <si>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</si>
  <si>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</si>
  <si>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</si>
  <si>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</si>
  <si>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</si>
  <si>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</si>
  <si>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</si>
  <si>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</si>
  <si>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</si>
  <si>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</si>
  <si>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</si>
  <si>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</si>
  <si>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</si>
  <si>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</si>
  <si>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</si>
  <si>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</si>
  <si>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</si>
  <si>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</si>
  <si>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</si>
  <si>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</si>
  <si>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</si>
  <si>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</si>
  <si>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</si>
  <si>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</si>
  <si>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</si>
  <si>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</si>
  <si>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</si>
  <si>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</si>
  <si>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</si>
  <si>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</si>
  <si>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</si>
  <si>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</si>
  <si>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</si>
  <si>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</si>
  <si>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</si>
  <si>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</si>
  <si>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</si>
  <si>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</si>
  <si>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</si>
  <si>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</si>
  <si>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</si>
  <si>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</si>
  <si>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</si>
  <si>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</si>
  <si>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</si>
  <si>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</si>
  <si>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</si>
  <si>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</si>
  <si>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</si>
  <si>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</si>
  <si>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</si>
  <si>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</si>
  <si>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</si>
  <si>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</si>
  <si>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</si>
  <si>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</si>
  <si>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</si>
  <si>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</si>
  <si>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</si>
  <si>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</si>
  <si>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</si>
  <si>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</si>
  <si>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</si>
  <si>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</si>
  <si>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</si>
  <si>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</si>
  <si>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</si>
  <si>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</si>
  <si>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</si>
  <si>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</si>
  <si>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</si>
  <si>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</si>
  <si>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</si>
  <si>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</si>
  <si>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</si>
  <si>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</si>
  <si>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</si>
  <si>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</si>
  <si>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</si>
  <si>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</si>
  <si>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</si>
  <si>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</si>
  <si>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</si>
  <si>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</si>
  <si>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</si>
  <si>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</si>
  <si>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Земельный налог (по обязательствам, возникшим до 1 января 2006 года), мобилизуемый на территориях городских поселений</t>
  </si>
  <si>
    <t>Возврат остатков субсидий и субвенций из бюджетов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</si>
  <si>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</si>
  <si>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</si>
  <si>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1  09  04053  13  0000  110</t>
  </si>
  <si>
    <t xml:space="preserve">Земельный налог с организаций 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</si>
  <si>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</si>
  <si>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</si>
  <si>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</si>
  <si>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</si>
  <si>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</si>
  <si>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</si>
  <si>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</si>
  <si>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</si>
  <si>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</si>
  <si>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</si>
  <si>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>Усть-Рубахинского муниципального образования</t>
  </si>
  <si>
    <t xml:space="preserve">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</si>
  <si>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</si>
  <si>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</si>
  <si>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</si>
  <si>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</si>
  <si>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</si>
  <si>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1  11  09045  10  0000  120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</si>
  <si>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</si>
  <si>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</si>
  <si>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</si>
  <si>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</si>
  <si>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</si>
  <si>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</si>
  <si>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1  14  06025 10 0000 430</t>
  </si>
  <si>
    <t>1  14 06020 00 0000 430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</si>
  <si>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</si>
  <si>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</si>
  <si>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 бюджетной обеспеченности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</si>
  <si>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</si>
  <si>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</si>
  <si>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</si>
  <si>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</si>
  <si>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</si>
  <si>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1  06  06030  00  0000  110</t>
  </si>
  <si>
    <t xml:space="preserve">Прочие субсидии </t>
  </si>
  <si>
    <t>Прочие субсидии бюджетам сельских поселений (Народные)</t>
  </si>
  <si>
    <t>Прочие субсидии бюджетам сельских поселений по СОЗДАНИЮ МЕСТ (ПЛОЩАДОК) НАКОПЛЕНИЯ ТКО</t>
  </si>
  <si>
    <t xml:space="preserve">  2  02  10000  00  0000  150</t>
  </si>
  <si>
    <t xml:space="preserve">  2  02  16001  00  0000  150</t>
  </si>
  <si>
    <t xml:space="preserve">  2  02  16001  10  0000  150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</si>
  <si>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</si>
  <si>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</si>
  <si>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</si>
  <si>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2  02  29999  00  0000  150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</si>
  <si>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</si>
  <si>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</si>
  <si>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</si>
  <si>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2  02  30024 00  0000  150</t>
  </si>
  <si>
    <t xml:space="preserve">  2  02  30024 10 0000  150</t>
  </si>
  <si>
    <t>2  02  04000  00  0000  150</t>
  </si>
  <si>
    <t xml:space="preserve">  2  02  04999  00  0000  150</t>
  </si>
  <si>
    <t xml:space="preserve">  2  02  04999  13  0000  150</t>
  </si>
  <si>
    <t>2  19  00000  00  0000  150</t>
  </si>
  <si>
    <t>2  19  05000  13  0000  150</t>
  </si>
  <si>
    <t>доходы бюджета  Усть-Рубахинского муниципального образования на 2023 год</t>
  </si>
  <si>
    <t>"____"__________2022г. №______</t>
  </si>
  <si>
    <t>Прочие субсидии на защиту от негативного воздействия вод населения и объектов экономики и на повышение эксплуатационной надежности гидротехнических сооружений путем приведения их к безопасному техническому состоянию</t>
  </si>
  <si>
    <t>Приложение №  2</t>
  </si>
  <si>
    <t>Усть-Рубахинского  муниципального образования</t>
  </si>
  <si>
    <t>№  от “   ”  _________2022 г.</t>
  </si>
  <si>
    <t>доходы бюджета  Усть-Рубахинского муниципального образования на плановый период 2024 и 2025 годы</t>
  </si>
  <si>
    <t>Прочие межбюджетные трансферты, передаваемые бюджетам сельских поселений</t>
  </si>
  <si>
    <t xml:space="preserve">  2  02  04999  10  0000  150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</si>
</sst>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1" fillId="34" borderId="11" xfId="52" applyFont="1" applyFill="1" applyBorder="1" applyAlignment="1" applyProtection="1">
      <alignment horizontal="left" vertical="center" wrapText="1"/>
      <protection/>
    </xf>
    <xf numFmtId="49" fontId="1" fillId="34" borderId="11" xfId="52" applyNumberFormat="1" applyFont="1" applyFill="1" applyBorder="1" applyAlignment="1" applyProtection="1">
      <alignment horizontal="center"/>
      <protection/>
    </xf>
    <xf numFmtId="4" fontId="1" fillId="34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0" fontId="9" fillId="33" borderId="11" xfId="52" applyFont="1" applyFill="1" applyBorder="1" applyAlignment="1" applyProtection="1">
      <alignment horizontal="left" vertical="center" wrapText="1"/>
      <protection/>
    </xf>
    <xf numFmtId="49" fontId="9" fillId="33" borderId="11" xfId="52" applyNumberFormat="1" applyFont="1" applyFill="1" applyBorder="1" applyAlignment="1" applyProtection="1">
      <alignment horizontal="center"/>
      <protection/>
    </xf>
    <xf numFmtId="4" fontId="9" fillId="33" borderId="12" xfId="0" applyNumberFormat="1" applyFont="1" applyFill="1" applyBorder="1" applyAlignment="1" applyProtection="1">
      <alignment horizontal="right"/>
      <protection/>
    </xf>
    <xf numFmtId="4" fontId="9" fillId="33" borderId="11" xfId="0" applyNumberFormat="1" applyFont="1" applyFill="1" applyBorder="1" applyAlignment="1" applyProtection="1">
      <alignment horizontal="right"/>
      <protection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49" fontId="9" fillId="0" borderId="11" xfId="52" applyNumberFormat="1" applyFont="1" applyBorder="1" applyAlignment="1" applyProtection="1">
      <alignment horizontal="center"/>
      <protection/>
    </xf>
    <xf numFmtId="4" fontId="9" fillId="0" borderId="11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0" fillId="0" borderId="12" xfId="0" applyFont="1" applyBorder="1" applyAlignment="1" applyProtection="1">
      <alignment horizontal="center" vertical="center"/>
      <protection/>
    </xf>
    <xf numFmtId="49" fontId="8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 locked="0"/>
    </xf>
    <xf numFmtId="0" fontId="11" fillId="0" borderId="11" xfId="52" applyFont="1" applyFill="1" applyBorder="1" applyAlignment="1" applyProtection="1">
      <alignment horizontal="left" vertical="justify" wrapText="1"/>
      <protection/>
    </xf>
    <xf numFmtId="49" fontId="11" fillId="0" borderId="11" xfId="52" applyNumberFormat="1" applyFont="1" applyBorder="1" applyAlignment="1" applyProtection="1">
      <alignment horizontal="center"/>
      <protection/>
    </xf>
    <xf numFmtId="4" fontId="11" fillId="0" borderId="11" xfId="0" applyNumberFormat="1" applyFont="1" applyBorder="1" applyAlignment="1" applyProtection="1">
      <alignment horizontal="right"/>
      <protection locked="0"/>
    </xf>
    <xf numFmtId="0" fontId="11" fillId="0" borderId="11" xfId="52" applyFont="1" applyFill="1" applyBorder="1" applyAlignment="1" applyProtection="1">
      <alignment horizontal="left" vertical="center" wrapText="1"/>
      <protection/>
    </xf>
    <xf numFmtId="0" fontId="12" fillId="0" borderId="11" xfId="52" applyFont="1" applyFill="1" applyBorder="1" applyAlignment="1" applyProtection="1">
      <alignment horizontal="left" vertical="justify" wrapText="1"/>
      <protection/>
    </xf>
    <xf numFmtId="49" fontId="12" fillId="0" borderId="11" xfId="52" applyNumberFormat="1" applyFont="1" applyBorder="1" applyAlignment="1" applyProtection="1">
      <alignment horizontal="center"/>
      <protection/>
    </xf>
    <xf numFmtId="4" fontId="12" fillId="0" borderId="11" xfId="0" applyNumberFormat="1" applyFont="1" applyBorder="1" applyAlignment="1" applyProtection="1">
      <alignment horizontal="right"/>
      <protection locked="0"/>
    </xf>
    <xf numFmtId="0" fontId="8" fillId="34" borderId="11" xfId="52" applyFont="1" applyFill="1" applyBorder="1" applyAlignment="1" applyProtection="1">
      <alignment horizontal="left" vertical="center" wrapText="1"/>
      <protection/>
    </xf>
    <xf numFmtId="49" fontId="8" fillId="34" borderId="11" xfId="52" applyNumberFormat="1" applyFont="1" applyFill="1" applyBorder="1" applyAlignment="1" applyProtection="1">
      <alignment horizontal="center"/>
      <protection/>
    </xf>
    <xf numFmtId="4" fontId="8" fillId="34" borderId="11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Border="1" applyAlignment="1" applyProtection="1">
      <alignment horizontal="right"/>
      <protection/>
    </xf>
    <xf numFmtId="0" fontId="12" fillId="0" borderId="11" xfId="52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4" fontId="13" fillId="0" borderId="11" xfId="0" applyNumberFormat="1" applyFont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4" fontId="12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0" fontId="13" fillId="0" borderId="11" xfId="52" applyFont="1" applyFill="1" applyBorder="1" applyAlignment="1" applyProtection="1">
      <alignment horizontal="left" vertical="center" wrapText="1"/>
      <protection/>
    </xf>
    <xf numFmtId="49" fontId="13" fillId="0" borderId="11" xfId="52" applyNumberFormat="1" applyFont="1" applyBorder="1" applyAlignment="1" applyProtection="1">
      <alignment horizontal="center"/>
      <protection/>
    </xf>
    <xf numFmtId="4" fontId="13" fillId="0" borderId="11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9" fillId="33" borderId="11" xfId="52" applyFont="1" applyFill="1" applyBorder="1" applyAlignment="1" applyProtection="1">
      <alignment horizontal="left" wrapText="1"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/>
    </xf>
    <xf numFmtId="0" fontId="1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view="pageBreakPreview" zoomScale="75" zoomScaleNormal="75" zoomScaleSheetLayoutView="75" zoomScalePageLayoutView="0" workbookViewId="0" topLeftCell="A1">
      <selection activeCell="C68" sqref="C68"/>
    </sheetView>
  </sheetViews>
  <sheetFormatPr defaultColWidth="41.57421875" defaultRowHeight="12.75"/>
  <cols>
    <col min="1" max="1" width="128.8515625" style="2" customWidth="1"/>
    <col min="2" max="2" width="37.00390625" style="2" customWidth="1"/>
    <col min="3" max="3" width="24.00390625" style="2" customWidth="1"/>
    <col min="4" max="16384" width="41.57421875" style="2" customWidth="1"/>
  </cols>
  <sheetData>
    <row r="1" spans="1:3" ht="18">
      <c r="A1" s="1"/>
      <c r="B1" s="92" t="s">
        <v>0</v>
      </c>
      <c r="C1" s="92"/>
    </row>
    <row r="2" spans="1:3" ht="18">
      <c r="A2" s="3"/>
      <c r="B2" s="93" t="s">
        <v>1</v>
      </c>
      <c r="C2" s="93"/>
    </row>
    <row r="3" spans="1:3" ht="18">
      <c r="A3" s="94" t="s">
        <v>110</v>
      </c>
      <c r="B3" s="94"/>
      <c r="C3" s="94"/>
    </row>
    <row r="4" spans="1:3" ht="18">
      <c r="A4" s="95" t="s">
        <v>156</v>
      </c>
      <c r="B4" s="95"/>
      <c r="C4" s="95"/>
    </row>
    <row r="5" spans="1:3" ht="18">
      <c r="A5" s="4"/>
      <c r="B5" s="5"/>
      <c r="C5" s="5"/>
    </row>
    <row r="6" spans="1:3" ht="18">
      <c r="A6" s="89" t="s">
        <v>2</v>
      </c>
      <c r="B6" s="89"/>
      <c r="C6" s="89"/>
    </row>
    <row r="7" spans="1:3" ht="18">
      <c r="A7" s="89" t="s">
        <v>155</v>
      </c>
      <c r="B7" s="89"/>
      <c r="C7" s="89"/>
    </row>
    <row r="8" spans="1:3" ht="18">
      <c r="A8" s="5"/>
      <c r="B8" s="5"/>
      <c r="C8" s="5"/>
    </row>
    <row r="9" spans="1:3" ht="18">
      <c r="A9" s="6" t="s">
        <v>3</v>
      </c>
      <c r="B9" s="6" t="s">
        <v>4</v>
      </c>
      <c r="C9" s="6" t="s">
        <v>5</v>
      </c>
    </row>
    <row r="10" spans="1:3" s="10" customFormat="1" ht="18">
      <c r="A10" s="7" t="s">
        <v>6</v>
      </c>
      <c r="B10" s="8" t="s">
        <v>7</v>
      </c>
      <c r="C10" s="9">
        <f>C11+C26+C37+C41+C48+C55+C34+C22+C16</f>
        <v>14178600</v>
      </c>
    </row>
    <row r="11" spans="1:3" s="10" customFormat="1" ht="18">
      <c r="A11" s="7" t="s">
        <v>8</v>
      </c>
      <c r="B11" s="8" t="s">
        <v>9</v>
      </c>
      <c r="C11" s="11">
        <f>SUM(C12)</f>
        <v>7606800</v>
      </c>
    </row>
    <row r="12" spans="1:3" s="15" customFormat="1" ht="18">
      <c r="A12" s="12" t="s">
        <v>10</v>
      </c>
      <c r="B12" s="13" t="s">
        <v>11</v>
      </c>
      <c r="C12" s="14">
        <f>SUM(C13:C15)</f>
        <v>7606800</v>
      </c>
    </row>
    <row r="13" spans="1:3" ht="56.25" customHeight="1">
      <c r="A13" s="16" t="s">
        <v>12</v>
      </c>
      <c r="B13" s="17" t="s">
        <v>13</v>
      </c>
      <c r="C13" s="18">
        <v>4323000</v>
      </c>
    </row>
    <row r="14" spans="1:3" s="20" customFormat="1" ht="93.75">
      <c r="A14" s="16" t="s">
        <v>14</v>
      </c>
      <c r="B14" s="17" t="s">
        <v>15</v>
      </c>
      <c r="C14" s="19">
        <v>3204000</v>
      </c>
    </row>
    <row r="15" spans="1:3" s="20" customFormat="1" ht="47.25" customHeight="1">
      <c r="A15" s="16" t="s">
        <v>16</v>
      </c>
      <c r="B15" s="17" t="s">
        <v>17</v>
      </c>
      <c r="C15" s="19">
        <v>79800</v>
      </c>
    </row>
    <row r="16" spans="1:3" s="20" customFormat="1" ht="41.25" customHeight="1">
      <c r="A16" s="41" t="s">
        <v>88</v>
      </c>
      <c r="B16" s="13" t="s">
        <v>82</v>
      </c>
      <c r="C16" s="14">
        <f>C17</f>
        <v>4285300</v>
      </c>
    </row>
    <row r="17" spans="1:3" s="20" customFormat="1" ht="47.25" customHeight="1">
      <c r="A17" s="12" t="s">
        <v>89</v>
      </c>
      <c r="B17" s="13" t="s">
        <v>83</v>
      </c>
      <c r="C17" s="14">
        <f>C18+C19+C20+C21</f>
        <v>4285300</v>
      </c>
    </row>
    <row r="18" spans="1:3" s="20" customFormat="1" ht="50.25" customHeight="1">
      <c r="A18" s="42" t="s">
        <v>90</v>
      </c>
      <c r="B18" s="17" t="s">
        <v>84</v>
      </c>
      <c r="C18" s="19">
        <v>2029700</v>
      </c>
    </row>
    <row r="19" spans="1:3" s="20" customFormat="1" ht="66" customHeight="1">
      <c r="A19" s="42" t="s">
        <v>91</v>
      </c>
      <c r="B19" s="17" t="s">
        <v>85</v>
      </c>
      <c r="C19" s="19">
        <v>14100</v>
      </c>
    </row>
    <row r="20" spans="1:3" s="20" customFormat="1" ht="66.75" customHeight="1">
      <c r="A20" s="42" t="s">
        <v>92</v>
      </c>
      <c r="B20" s="17" t="s">
        <v>86</v>
      </c>
      <c r="C20" s="19">
        <v>2509200</v>
      </c>
    </row>
    <row r="21" spans="1:3" s="20" customFormat="1" ht="63" customHeight="1">
      <c r="A21" s="42" t="s">
        <v>93</v>
      </c>
      <c r="B21" s="17" t="s">
        <v>87</v>
      </c>
      <c r="C21" s="19">
        <v>-267700</v>
      </c>
    </row>
    <row r="22" spans="1:3" s="21" customFormat="1" ht="21" customHeight="1">
      <c r="A22" s="7" t="s">
        <v>18</v>
      </c>
      <c r="B22" s="8" t="s">
        <v>19</v>
      </c>
      <c r="C22" s="11">
        <f>SUM(C23)</f>
        <v>11500</v>
      </c>
    </row>
    <row r="23" spans="1:3" ht="18.75" customHeight="1">
      <c r="A23" s="12" t="s">
        <v>20</v>
      </c>
      <c r="B23" s="13" t="s">
        <v>21</v>
      </c>
      <c r="C23" s="14">
        <f>C24+C25</f>
        <v>11500</v>
      </c>
    </row>
    <row r="24" spans="1:3" ht="18.75" customHeight="1">
      <c r="A24" s="22" t="s">
        <v>20</v>
      </c>
      <c r="B24" s="23" t="s">
        <v>22</v>
      </c>
      <c r="C24" s="18">
        <v>11500</v>
      </c>
    </row>
    <row r="25" spans="1:3" ht="24" customHeight="1">
      <c r="A25" s="45" t="s">
        <v>23</v>
      </c>
      <c r="B25" s="46" t="s">
        <v>24</v>
      </c>
      <c r="C25" s="47"/>
    </row>
    <row r="26" spans="1:3" s="21" customFormat="1" ht="18">
      <c r="A26" s="7" t="s">
        <v>25</v>
      </c>
      <c r="B26" s="8" t="s">
        <v>26</v>
      </c>
      <c r="C26" s="11">
        <f>SUM(C27+C29)</f>
        <v>2225000</v>
      </c>
    </row>
    <row r="27" spans="1:3" ht="18">
      <c r="A27" s="12" t="s">
        <v>27</v>
      </c>
      <c r="B27" s="13" t="s">
        <v>28</v>
      </c>
      <c r="C27" s="14">
        <f>SUM(C28)</f>
        <v>1100000</v>
      </c>
    </row>
    <row r="28" spans="1:3" ht="59.25" customHeight="1">
      <c r="A28" s="22" t="s">
        <v>112</v>
      </c>
      <c r="B28" s="23" t="s">
        <v>111</v>
      </c>
      <c r="C28" s="18">
        <v>1100000</v>
      </c>
    </row>
    <row r="29" spans="1:3" ht="18">
      <c r="A29" s="12" t="s">
        <v>29</v>
      </c>
      <c r="B29" s="13" t="s">
        <v>30</v>
      </c>
      <c r="C29" s="24">
        <f>SUM(C30+C32)</f>
        <v>1125000</v>
      </c>
    </row>
    <row r="30" spans="1:3" ht="18.75">
      <c r="A30" s="16" t="s">
        <v>99</v>
      </c>
      <c r="B30" s="17" t="s">
        <v>134</v>
      </c>
      <c r="C30" s="19">
        <f>SUM(C31)</f>
        <v>675000</v>
      </c>
    </row>
    <row r="31" spans="1:3" ht="47.25" customHeight="1">
      <c r="A31" s="22" t="s">
        <v>113</v>
      </c>
      <c r="B31" s="23" t="s">
        <v>114</v>
      </c>
      <c r="C31" s="18">
        <v>675000</v>
      </c>
    </row>
    <row r="32" spans="1:3" ht="18.75">
      <c r="A32" s="16" t="s">
        <v>100</v>
      </c>
      <c r="B32" s="17" t="s">
        <v>101</v>
      </c>
      <c r="C32" s="19">
        <f>C33</f>
        <v>450000</v>
      </c>
    </row>
    <row r="33" spans="1:3" ht="42" customHeight="1">
      <c r="A33" s="22" t="s">
        <v>115</v>
      </c>
      <c r="B33" s="23" t="s">
        <v>116</v>
      </c>
      <c r="C33" s="18">
        <v>450000</v>
      </c>
    </row>
    <row r="34" spans="1:3" ht="27.75" customHeight="1">
      <c r="A34" s="25" t="s">
        <v>31</v>
      </c>
      <c r="B34" s="26" t="s">
        <v>32</v>
      </c>
      <c r="C34" s="14">
        <f>C35</f>
        <v>20000</v>
      </c>
    </row>
    <row r="35" spans="1:3" ht="36">
      <c r="A35" s="27" t="s">
        <v>33</v>
      </c>
      <c r="B35" s="26" t="s">
        <v>34</v>
      </c>
      <c r="C35" s="14">
        <f>C36</f>
        <v>20000</v>
      </c>
    </row>
    <row r="36" spans="1:3" ht="77.25" customHeight="1">
      <c r="A36" s="28" t="s">
        <v>35</v>
      </c>
      <c r="B36" s="29" t="s">
        <v>36</v>
      </c>
      <c r="C36" s="18">
        <v>20000</v>
      </c>
    </row>
    <row r="37" spans="1:3" ht="44.25" customHeight="1" hidden="1">
      <c r="A37" s="12" t="s">
        <v>37</v>
      </c>
      <c r="B37" s="13" t="s">
        <v>38</v>
      </c>
      <c r="C37" s="14">
        <f>SUM(C38)</f>
        <v>0</v>
      </c>
    </row>
    <row r="38" spans="1:3" ht="1.5" customHeight="1">
      <c r="A38" s="12" t="s">
        <v>39</v>
      </c>
      <c r="B38" s="13" t="s">
        <v>40</v>
      </c>
      <c r="C38" s="14">
        <f>SUM(C39)</f>
        <v>0</v>
      </c>
    </row>
    <row r="39" spans="1:3" ht="0.75" customHeight="1" hidden="1">
      <c r="A39" s="16" t="s">
        <v>41</v>
      </c>
      <c r="B39" s="17" t="s">
        <v>42</v>
      </c>
      <c r="C39" s="19">
        <f>SUM(C40)</f>
        <v>0</v>
      </c>
    </row>
    <row r="40" spans="1:3" ht="27" customHeight="1" hidden="1">
      <c r="A40" s="22" t="s">
        <v>94</v>
      </c>
      <c r="B40" s="23" t="s">
        <v>98</v>
      </c>
      <c r="C40" s="18"/>
    </row>
    <row r="41" spans="1:3" s="21" customFormat="1" ht="45" customHeight="1">
      <c r="A41" s="7" t="s">
        <v>43</v>
      </c>
      <c r="B41" s="8" t="s">
        <v>44</v>
      </c>
      <c r="C41" s="11">
        <f>SUM(C42+C45)</f>
        <v>10000</v>
      </c>
    </row>
    <row r="42" spans="1:3" s="20" customFormat="1" ht="111" customHeight="1">
      <c r="A42" s="12" t="s">
        <v>45</v>
      </c>
      <c r="B42" s="13" t="s">
        <v>46</v>
      </c>
      <c r="C42" s="24">
        <f>SUM(C43)</f>
        <v>10000</v>
      </c>
    </row>
    <row r="43" spans="1:3" s="20" customFormat="1" ht="75">
      <c r="A43" s="16" t="s">
        <v>130</v>
      </c>
      <c r="B43" s="17" t="s">
        <v>129</v>
      </c>
      <c r="C43" s="19">
        <f>SUM(C44)</f>
        <v>10000</v>
      </c>
    </row>
    <row r="44" spans="1:3" s="20" customFormat="1" ht="54.75">
      <c r="A44" s="44" t="s">
        <v>132</v>
      </c>
      <c r="B44" s="23" t="s">
        <v>131</v>
      </c>
      <c r="C44" s="18">
        <v>10000</v>
      </c>
    </row>
    <row r="45" spans="1:3" s="20" customFormat="1" ht="75" hidden="1">
      <c r="A45" s="16" t="s">
        <v>47</v>
      </c>
      <c r="B45" s="17" t="s">
        <v>48</v>
      </c>
      <c r="C45" s="19">
        <f>SUM(C46)</f>
        <v>0</v>
      </c>
    </row>
    <row r="46" spans="1:3" s="20" customFormat="1" ht="75" hidden="1">
      <c r="A46" s="16" t="s">
        <v>49</v>
      </c>
      <c r="B46" s="17" t="s">
        <v>50</v>
      </c>
      <c r="C46" s="19">
        <f>C47</f>
        <v>0</v>
      </c>
    </row>
    <row r="47" spans="1:3" ht="75" hidden="1">
      <c r="A47" s="16" t="s">
        <v>133</v>
      </c>
      <c r="B47" s="23" t="s">
        <v>117</v>
      </c>
      <c r="C47" s="18">
        <v>0</v>
      </c>
    </row>
    <row r="48" spans="1:3" ht="36">
      <c r="A48" s="12" t="s">
        <v>51</v>
      </c>
      <c r="B48" s="13" t="s">
        <v>52</v>
      </c>
      <c r="C48" s="14">
        <f>C49+C52</f>
        <v>10000</v>
      </c>
    </row>
    <row r="49" spans="1:3" ht="18">
      <c r="A49" s="12" t="s">
        <v>53</v>
      </c>
      <c r="B49" s="13" t="s">
        <v>54</v>
      </c>
      <c r="C49" s="14">
        <f>C51</f>
        <v>10000</v>
      </c>
    </row>
    <row r="50" spans="1:3" ht="18.75">
      <c r="A50" s="16" t="s">
        <v>55</v>
      </c>
      <c r="B50" s="17" t="s">
        <v>56</v>
      </c>
      <c r="C50" s="30">
        <f>SUM(C51)</f>
        <v>10000</v>
      </c>
    </row>
    <row r="51" spans="1:3" ht="39.75" customHeight="1">
      <c r="A51" s="22" t="s">
        <v>118</v>
      </c>
      <c r="B51" s="23" t="s">
        <v>119</v>
      </c>
      <c r="C51" s="18">
        <v>10000</v>
      </c>
    </row>
    <row r="52" spans="1:3" ht="39.75" customHeight="1" hidden="1">
      <c r="A52" s="12" t="s">
        <v>104</v>
      </c>
      <c r="B52" s="13" t="s">
        <v>105</v>
      </c>
      <c r="C52" s="14">
        <f>C53</f>
        <v>0</v>
      </c>
    </row>
    <row r="53" spans="1:3" ht="39.75" customHeight="1" hidden="1">
      <c r="A53" s="22" t="s">
        <v>106</v>
      </c>
      <c r="B53" s="23" t="s">
        <v>107</v>
      </c>
      <c r="C53" s="18">
        <f>C54</f>
        <v>0</v>
      </c>
    </row>
    <row r="54" spans="1:3" ht="39.75" customHeight="1" hidden="1">
      <c r="A54" s="22" t="s">
        <v>108</v>
      </c>
      <c r="B54" s="23" t="s">
        <v>109</v>
      </c>
      <c r="C54" s="18">
        <v>0</v>
      </c>
    </row>
    <row r="55" spans="1:3" ht="27" customHeight="1">
      <c r="A55" s="12" t="s">
        <v>57</v>
      </c>
      <c r="B55" s="13" t="s">
        <v>58</v>
      </c>
      <c r="C55" s="14">
        <f>C56+C58</f>
        <v>10000</v>
      </c>
    </row>
    <row r="56" spans="1:3" ht="69.75" customHeight="1">
      <c r="A56" s="12" t="s">
        <v>59</v>
      </c>
      <c r="B56" s="13" t="s">
        <v>60</v>
      </c>
      <c r="C56" s="31">
        <f>C57+C61</f>
        <v>10000</v>
      </c>
    </row>
    <row r="57" spans="1:3" ht="37.5" hidden="1">
      <c r="A57" s="16" t="s">
        <v>61</v>
      </c>
      <c r="B57" s="23" t="s">
        <v>62</v>
      </c>
      <c r="C57" s="19">
        <f>SUM(C58)</f>
        <v>0</v>
      </c>
    </row>
    <row r="58" spans="1:3" ht="45" customHeight="1" hidden="1">
      <c r="A58" s="22" t="s">
        <v>120</v>
      </c>
      <c r="B58" s="23" t="s">
        <v>121</v>
      </c>
      <c r="C58" s="18">
        <v>0</v>
      </c>
    </row>
    <row r="59" spans="1:3" ht="18.75" customHeight="1" hidden="1">
      <c r="A59" s="12" t="s">
        <v>63</v>
      </c>
      <c r="B59" s="13" t="s">
        <v>64</v>
      </c>
      <c r="C59" s="18">
        <f>SUM(C60)</f>
        <v>0</v>
      </c>
    </row>
    <row r="60" spans="1:3" ht="18.75" customHeight="1" hidden="1">
      <c r="A60" s="22" t="s">
        <v>95</v>
      </c>
      <c r="B60" s="23" t="s">
        <v>65</v>
      </c>
      <c r="C60" s="18"/>
    </row>
    <row r="61" spans="1:3" ht="40.5" customHeight="1">
      <c r="A61" s="22" t="s">
        <v>122</v>
      </c>
      <c r="B61" s="23" t="s">
        <v>125</v>
      </c>
      <c r="C61" s="18">
        <f>C62</f>
        <v>10000</v>
      </c>
    </row>
    <row r="62" spans="1:3" ht="49.5" customHeight="1">
      <c r="A62" s="22" t="s">
        <v>123</v>
      </c>
      <c r="B62" s="23" t="s">
        <v>124</v>
      </c>
      <c r="C62" s="18">
        <v>10000</v>
      </c>
    </row>
    <row r="63" spans="1:3" s="15" customFormat="1" ht="18.75" customHeight="1">
      <c r="A63" s="12" t="s">
        <v>66</v>
      </c>
      <c r="B63" s="13" t="s">
        <v>67</v>
      </c>
      <c r="C63" s="32">
        <f>SUM(C64)+C85</f>
        <v>23699300</v>
      </c>
    </row>
    <row r="64" spans="1:3" s="15" customFormat="1" ht="18">
      <c r="A64" s="12" t="s">
        <v>68</v>
      </c>
      <c r="B64" s="13" t="s">
        <v>69</v>
      </c>
      <c r="C64" s="32">
        <f>SUM(C65+C68+C75+C82)</f>
        <v>23699300</v>
      </c>
    </row>
    <row r="65" spans="1:3" s="33" customFormat="1" ht="18.75">
      <c r="A65" s="12" t="s">
        <v>70</v>
      </c>
      <c r="B65" s="13" t="s">
        <v>138</v>
      </c>
      <c r="C65" s="32">
        <f>C66</f>
        <v>11214500</v>
      </c>
    </row>
    <row r="66" spans="1:3" s="20" customFormat="1" ht="18.75">
      <c r="A66" s="16" t="s">
        <v>71</v>
      </c>
      <c r="B66" s="17" t="s">
        <v>139</v>
      </c>
      <c r="C66" s="34">
        <f>C67</f>
        <v>11214500</v>
      </c>
    </row>
    <row r="67" spans="1:3" ht="21" customHeight="1">
      <c r="A67" s="22" t="s">
        <v>128</v>
      </c>
      <c r="B67" s="23" t="s">
        <v>140</v>
      </c>
      <c r="C67" s="35">
        <v>11214500</v>
      </c>
    </row>
    <row r="68" spans="1:3" s="20" customFormat="1" ht="36">
      <c r="A68" s="12" t="s">
        <v>72</v>
      </c>
      <c r="B68" s="13" t="s">
        <v>141</v>
      </c>
      <c r="C68" s="32">
        <f>C70+C72+C73</f>
        <v>12049900</v>
      </c>
    </row>
    <row r="69" spans="1:3" s="20" customFormat="1" ht="18.75">
      <c r="A69" s="16" t="s">
        <v>73</v>
      </c>
      <c r="B69" s="17" t="s">
        <v>142</v>
      </c>
      <c r="C69" s="34">
        <f>C70</f>
        <v>1419800</v>
      </c>
    </row>
    <row r="70" spans="1:3" ht="18">
      <c r="A70" s="22" t="s">
        <v>136</v>
      </c>
      <c r="B70" s="23" t="s">
        <v>143</v>
      </c>
      <c r="C70" s="35">
        <v>1419800</v>
      </c>
    </row>
    <row r="71" spans="1:3" s="33" customFormat="1" ht="18.75">
      <c r="A71" s="22" t="s">
        <v>135</v>
      </c>
      <c r="B71" s="23" t="s">
        <v>144</v>
      </c>
      <c r="C71" s="35">
        <f>C72</f>
        <v>9630100</v>
      </c>
    </row>
    <row r="72" spans="1:3" s="20" customFormat="1" ht="36.75" customHeight="1">
      <c r="A72" s="22" t="s">
        <v>137</v>
      </c>
      <c r="B72" s="23" t="s">
        <v>143</v>
      </c>
      <c r="C72" s="35">
        <v>9630100</v>
      </c>
    </row>
    <row r="73" spans="1:3" s="20" customFormat="1" ht="36.75" customHeight="1">
      <c r="A73" s="22" t="s">
        <v>135</v>
      </c>
      <c r="B73" s="23" t="s">
        <v>144</v>
      </c>
      <c r="C73" s="35">
        <f>C74</f>
        <v>1000000</v>
      </c>
    </row>
    <row r="74" spans="1:3" s="20" customFormat="1" ht="70.5" customHeight="1">
      <c r="A74" s="22" t="s">
        <v>157</v>
      </c>
      <c r="B74" s="23" t="s">
        <v>143</v>
      </c>
      <c r="C74" s="35">
        <v>1000000</v>
      </c>
    </row>
    <row r="75" spans="1:3" s="20" customFormat="1" ht="28.5" customHeight="1">
      <c r="A75" s="12" t="s">
        <v>74</v>
      </c>
      <c r="B75" s="13" t="s">
        <v>145</v>
      </c>
      <c r="C75" s="32">
        <f>C77+C81</f>
        <v>434900</v>
      </c>
    </row>
    <row r="76" spans="1:3" s="20" customFormat="1" ht="38.25" customHeight="1">
      <c r="A76" s="16" t="s">
        <v>75</v>
      </c>
      <c r="B76" s="17" t="s">
        <v>146</v>
      </c>
      <c r="C76" s="34">
        <f>C77</f>
        <v>434200</v>
      </c>
    </row>
    <row r="77" spans="1:3" s="20" customFormat="1" ht="43.5" customHeight="1">
      <c r="A77" s="22" t="s">
        <v>126</v>
      </c>
      <c r="B77" s="23" t="s">
        <v>147</v>
      </c>
      <c r="C77" s="34">
        <v>434200</v>
      </c>
    </row>
    <row r="78" spans="1:3" s="20" customFormat="1" ht="50.25" customHeight="1" hidden="1">
      <c r="A78" s="36" t="s">
        <v>76</v>
      </c>
      <c r="B78" s="37" t="s">
        <v>77</v>
      </c>
      <c r="C78" s="38">
        <f>C79</f>
        <v>0</v>
      </c>
    </row>
    <row r="79" spans="1:3" s="20" customFormat="1" ht="46.5" customHeight="1" hidden="1">
      <c r="A79" s="22" t="s">
        <v>96</v>
      </c>
      <c r="B79" s="23" t="s">
        <v>78</v>
      </c>
      <c r="C79" s="34">
        <v>0</v>
      </c>
    </row>
    <row r="80" spans="1:3" s="20" customFormat="1" ht="45.75" customHeight="1">
      <c r="A80" s="22" t="s">
        <v>76</v>
      </c>
      <c r="B80" s="23" t="s">
        <v>148</v>
      </c>
      <c r="C80" s="34">
        <f>C81</f>
        <v>700</v>
      </c>
    </row>
    <row r="81" spans="1:3" s="20" customFormat="1" ht="48" customHeight="1">
      <c r="A81" s="22" t="s">
        <v>127</v>
      </c>
      <c r="B81" s="23" t="s">
        <v>149</v>
      </c>
      <c r="C81" s="34">
        <v>700</v>
      </c>
    </row>
    <row r="82" spans="1:3" s="20" customFormat="1" ht="23.25" customHeight="1">
      <c r="A82" s="12" t="s">
        <v>79</v>
      </c>
      <c r="B82" s="13" t="s">
        <v>150</v>
      </c>
      <c r="C82" s="32">
        <f>SUM(C83)</f>
        <v>0</v>
      </c>
    </row>
    <row r="83" spans="1:3" s="20" customFormat="1" ht="18" customHeight="1">
      <c r="A83" s="16" t="s">
        <v>80</v>
      </c>
      <c r="B83" s="17" t="s">
        <v>151</v>
      </c>
      <c r="C83" s="34">
        <f>C84</f>
        <v>0</v>
      </c>
    </row>
    <row r="84" spans="1:3" s="20" customFormat="1" ht="19.5" customHeight="1">
      <c r="A84" s="22" t="s">
        <v>97</v>
      </c>
      <c r="B84" s="23" t="s">
        <v>152</v>
      </c>
      <c r="C84" s="39">
        <v>0</v>
      </c>
    </row>
    <row r="85" spans="1:3" s="10" customFormat="1" ht="35.25" customHeight="1">
      <c r="A85" s="12" t="s">
        <v>102</v>
      </c>
      <c r="B85" s="13" t="s">
        <v>153</v>
      </c>
      <c r="C85" s="43">
        <f>C86</f>
        <v>0</v>
      </c>
    </row>
    <row r="86" spans="1:3" ht="42" customHeight="1">
      <c r="A86" s="22" t="s">
        <v>103</v>
      </c>
      <c r="B86" s="23" t="s">
        <v>154</v>
      </c>
      <c r="C86" s="39">
        <v>0</v>
      </c>
    </row>
    <row r="87" spans="1:3" ht="18">
      <c r="A87" s="90" t="s">
        <v>81</v>
      </c>
      <c r="B87" s="91"/>
      <c r="C87" s="40">
        <f>SUM(C10+C63)</f>
        <v>37877900</v>
      </c>
    </row>
  </sheetData>
  <sheetProtection/>
  <mergeCells count="7">
    <mergeCell ref="A6:C6"/>
    <mergeCell ref="A7:C7"/>
    <mergeCell ref="A87:B87"/>
    <mergeCell ref="B1:C1"/>
    <mergeCell ref="B2:C2"/>
    <mergeCell ref="A3:C3"/>
    <mergeCell ref="A4:C4"/>
  </mergeCells>
  <printOptions/>
  <pageMargins left="0.7874015748031497" right="0" top="0.31496062992125984" bottom="0" header="0.2362204724409449" footer="0.1968503937007874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D90" sqref="A1:D90"/>
    </sheetView>
  </sheetViews>
  <sheetFormatPr defaultColWidth="9.140625" defaultRowHeight="12.75"/>
  <cols>
    <col min="1" max="1" width="39.140625" style="0" customWidth="1"/>
    <col min="2" max="2" width="23.140625" style="0" customWidth="1"/>
    <col min="3" max="3" width="13.00390625" style="0" customWidth="1"/>
    <col min="4" max="4" width="13.57421875" style="0" customWidth="1"/>
  </cols>
  <sheetData>
    <row r="1" spans="1:4" ht="18">
      <c r="A1" s="1"/>
      <c r="B1" s="102" t="s">
        <v>158</v>
      </c>
      <c r="C1" s="102"/>
      <c r="D1" s="102"/>
    </row>
    <row r="2" spans="1:4" ht="18">
      <c r="A2" s="3"/>
      <c r="B2" s="103" t="s">
        <v>1</v>
      </c>
      <c r="C2" s="103"/>
      <c r="D2" s="103"/>
    </row>
    <row r="3" spans="1:4" ht="18">
      <c r="A3" s="48"/>
      <c r="B3" s="104" t="s">
        <v>159</v>
      </c>
      <c r="C3" s="104"/>
      <c r="D3" s="104"/>
    </row>
    <row r="4" spans="1:4" ht="18">
      <c r="A4" s="49"/>
      <c r="B4" s="105" t="s">
        <v>160</v>
      </c>
      <c r="C4" s="105"/>
      <c r="D4" s="105"/>
    </row>
    <row r="5" spans="1:4" ht="18">
      <c r="A5" s="4"/>
      <c r="B5" s="58"/>
      <c r="C5" s="58"/>
      <c r="D5" s="59"/>
    </row>
    <row r="6" spans="1:4" ht="12.75">
      <c r="A6" s="106" t="s">
        <v>2</v>
      </c>
      <c r="B6" s="106"/>
      <c r="C6" s="106"/>
      <c r="D6" s="106"/>
    </row>
    <row r="7" spans="1:4" ht="12.75">
      <c r="A7" s="106" t="s">
        <v>161</v>
      </c>
      <c r="B7" s="106"/>
      <c r="C7" s="106"/>
      <c r="D7" s="106"/>
    </row>
    <row r="8" spans="1:4" ht="12.75">
      <c r="A8" s="58"/>
      <c r="B8" s="58"/>
      <c r="C8" s="58"/>
      <c r="D8" s="59"/>
    </row>
    <row r="9" spans="1:4" ht="12.75">
      <c r="A9" s="96" t="s">
        <v>3</v>
      </c>
      <c r="B9" s="96" t="s">
        <v>4</v>
      </c>
      <c r="C9" s="98" t="s">
        <v>5</v>
      </c>
      <c r="D9" s="99"/>
    </row>
    <row r="10" spans="1:4" ht="12.75">
      <c r="A10" s="97"/>
      <c r="B10" s="97"/>
      <c r="C10" s="60">
        <v>2024</v>
      </c>
      <c r="D10" s="60">
        <v>2025</v>
      </c>
    </row>
    <row r="11" spans="1:4" ht="12.75">
      <c r="A11" s="51" t="s">
        <v>6</v>
      </c>
      <c r="B11" s="52" t="s">
        <v>7</v>
      </c>
      <c r="C11" s="53">
        <f>C12+C27+C38+C42+C49+C56+C35+C23+C17</f>
        <v>14701500</v>
      </c>
      <c r="D11" s="53">
        <f>D12+D27+D38+D42+D49+D56+D35+D23+D17</f>
        <v>15012510</v>
      </c>
    </row>
    <row r="12" spans="1:4" ht="12.75">
      <c r="A12" s="51" t="s">
        <v>8</v>
      </c>
      <c r="B12" s="52" t="s">
        <v>9</v>
      </c>
      <c r="C12" s="54">
        <f>SUM(C13)</f>
        <v>7649800</v>
      </c>
      <c r="D12" s="54">
        <f>SUM(D13)</f>
        <v>7693800</v>
      </c>
    </row>
    <row r="13" spans="1:4" ht="12.75">
      <c r="A13" s="55" t="s">
        <v>10</v>
      </c>
      <c r="B13" s="56" t="s">
        <v>11</v>
      </c>
      <c r="C13" s="57">
        <f>SUM(C14:C16)</f>
        <v>7649800</v>
      </c>
      <c r="D13" s="57">
        <f>SUM(D14:D16)</f>
        <v>7693800</v>
      </c>
    </row>
    <row r="14" spans="1:4" ht="36" customHeight="1">
      <c r="A14" s="50" t="s">
        <v>12</v>
      </c>
      <c r="B14" s="61" t="s">
        <v>13</v>
      </c>
      <c r="C14" s="62">
        <v>4366000</v>
      </c>
      <c r="D14" s="62">
        <v>4410000</v>
      </c>
    </row>
    <row r="15" spans="1:4" ht="43.5" customHeight="1">
      <c r="A15" s="50" t="s">
        <v>14</v>
      </c>
      <c r="B15" s="61" t="s">
        <v>15</v>
      </c>
      <c r="C15" s="62">
        <v>3204000</v>
      </c>
      <c r="D15" s="62">
        <v>3204000</v>
      </c>
    </row>
    <row r="16" spans="1:4" ht="36">
      <c r="A16" s="50" t="s">
        <v>16</v>
      </c>
      <c r="B16" s="61" t="s">
        <v>17</v>
      </c>
      <c r="C16" s="62">
        <v>79800</v>
      </c>
      <c r="D16" s="62">
        <v>79800</v>
      </c>
    </row>
    <row r="17" spans="1:4" ht="27.75" customHeight="1">
      <c r="A17" s="63" t="s">
        <v>88</v>
      </c>
      <c r="B17" s="64" t="s">
        <v>82</v>
      </c>
      <c r="C17" s="65">
        <f>C18</f>
        <v>4765200</v>
      </c>
      <c r="D17" s="65">
        <f>D18</f>
        <v>5032210</v>
      </c>
    </row>
    <row r="18" spans="1:4" ht="28.5" customHeight="1">
      <c r="A18" s="66" t="s">
        <v>89</v>
      </c>
      <c r="B18" s="64" t="s">
        <v>83</v>
      </c>
      <c r="C18" s="65">
        <f>C19+C20+C21+C22</f>
        <v>4765200</v>
      </c>
      <c r="D18" s="65">
        <f>D19+D20+D21+D22</f>
        <v>5032210</v>
      </c>
    </row>
    <row r="19" spans="1:4" ht="35.25" customHeight="1">
      <c r="A19" s="67" t="s">
        <v>90</v>
      </c>
      <c r="B19" s="68" t="s">
        <v>84</v>
      </c>
      <c r="C19" s="69">
        <v>2273200</v>
      </c>
      <c r="D19" s="69">
        <v>2406710</v>
      </c>
    </row>
    <row r="20" spans="1:4" ht="35.25" customHeight="1">
      <c r="A20" s="67" t="s">
        <v>91</v>
      </c>
      <c r="B20" s="68" t="s">
        <v>85</v>
      </c>
      <c r="C20" s="69">
        <v>15500</v>
      </c>
      <c r="D20" s="69">
        <v>16000</v>
      </c>
    </row>
    <row r="21" spans="1:4" ht="35.25" customHeight="1">
      <c r="A21" s="67" t="s">
        <v>92</v>
      </c>
      <c r="B21" s="68" t="s">
        <v>86</v>
      </c>
      <c r="C21" s="69">
        <v>2774300</v>
      </c>
      <c r="D21" s="69">
        <v>2905900</v>
      </c>
    </row>
    <row r="22" spans="1:4" ht="35.25" customHeight="1">
      <c r="A22" s="67" t="s">
        <v>93</v>
      </c>
      <c r="B22" s="68" t="s">
        <v>87</v>
      </c>
      <c r="C22" s="69">
        <v>-297800</v>
      </c>
      <c r="D22" s="69">
        <v>-296400</v>
      </c>
    </row>
    <row r="23" spans="1:4" ht="12.75">
      <c r="A23" s="51" t="s">
        <v>18</v>
      </c>
      <c r="B23" s="52" t="s">
        <v>19</v>
      </c>
      <c r="C23" s="54">
        <f>SUM(C24)</f>
        <v>11500</v>
      </c>
      <c r="D23" s="54">
        <f>SUM(D24)</f>
        <v>11500</v>
      </c>
    </row>
    <row r="24" spans="1:4" ht="12.75">
      <c r="A24" s="55" t="s">
        <v>20</v>
      </c>
      <c r="B24" s="56" t="s">
        <v>21</v>
      </c>
      <c r="C24" s="57">
        <f>C25+C26</f>
        <v>11500</v>
      </c>
      <c r="D24" s="57">
        <f>D25+D26</f>
        <v>11500</v>
      </c>
    </row>
    <row r="25" spans="1:4" ht="12.75">
      <c r="A25" s="50" t="s">
        <v>20</v>
      </c>
      <c r="B25" s="61" t="s">
        <v>22</v>
      </c>
      <c r="C25" s="62">
        <v>11500</v>
      </c>
      <c r="D25" s="62">
        <v>11500</v>
      </c>
    </row>
    <row r="26" spans="1:4" ht="24">
      <c r="A26" s="70" t="s">
        <v>23</v>
      </c>
      <c r="B26" s="71" t="s">
        <v>24</v>
      </c>
      <c r="C26" s="72"/>
      <c r="D26" s="72"/>
    </row>
    <row r="27" spans="1:4" ht="12.75">
      <c r="A27" s="51" t="s">
        <v>25</v>
      </c>
      <c r="B27" s="52" t="s">
        <v>26</v>
      </c>
      <c r="C27" s="54">
        <f>SUM(C28+C30)</f>
        <v>2225000</v>
      </c>
      <c r="D27" s="54">
        <f>SUM(D28+D30)</f>
        <v>2225000</v>
      </c>
    </row>
    <row r="28" spans="1:4" ht="12.75">
      <c r="A28" s="55" t="s">
        <v>27</v>
      </c>
      <c r="B28" s="56" t="s">
        <v>28</v>
      </c>
      <c r="C28" s="57">
        <f>SUM(C29)</f>
        <v>1100000</v>
      </c>
      <c r="D28" s="57">
        <f>SUM(D29)</f>
        <v>1100000</v>
      </c>
    </row>
    <row r="29" spans="1:4" ht="36">
      <c r="A29" s="50" t="s">
        <v>112</v>
      </c>
      <c r="B29" s="61" t="s">
        <v>111</v>
      </c>
      <c r="C29" s="62">
        <v>1100000</v>
      </c>
      <c r="D29" s="62">
        <v>1100000</v>
      </c>
    </row>
    <row r="30" spans="1:4" ht="12.75">
      <c r="A30" s="55" t="s">
        <v>29</v>
      </c>
      <c r="B30" s="56" t="s">
        <v>30</v>
      </c>
      <c r="C30" s="73">
        <f>SUM(C31+C33)</f>
        <v>1125000</v>
      </c>
      <c r="D30" s="73">
        <f>SUM(D31+D33)</f>
        <v>1125000</v>
      </c>
    </row>
    <row r="31" spans="1:4" ht="12.75">
      <c r="A31" s="74" t="s">
        <v>99</v>
      </c>
      <c r="B31" s="68" t="s">
        <v>134</v>
      </c>
      <c r="C31" s="69">
        <f>SUM(C32)</f>
        <v>675000</v>
      </c>
      <c r="D31" s="69">
        <f>SUM(D32)</f>
        <v>675000</v>
      </c>
    </row>
    <row r="32" spans="1:4" ht="24">
      <c r="A32" s="50" t="s">
        <v>113</v>
      </c>
      <c r="B32" s="61" t="s">
        <v>114</v>
      </c>
      <c r="C32" s="62">
        <v>675000</v>
      </c>
      <c r="D32" s="62">
        <v>675000</v>
      </c>
    </row>
    <row r="33" spans="1:4" ht="12.75">
      <c r="A33" s="74" t="s">
        <v>100</v>
      </c>
      <c r="B33" s="68" t="s">
        <v>101</v>
      </c>
      <c r="C33" s="69">
        <f>C34</f>
        <v>450000</v>
      </c>
      <c r="D33" s="69">
        <f>D34</f>
        <v>450000</v>
      </c>
    </row>
    <row r="34" spans="1:4" ht="24">
      <c r="A34" s="50" t="s">
        <v>115</v>
      </c>
      <c r="B34" s="61" t="s">
        <v>116</v>
      </c>
      <c r="C34" s="62">
        <v>450000</v>
      </c>
      <c r="D34" s="62">
        <v>450000</v>
      </c>
    </row>
    <row r="35" spans="1:4" ht="12.75">
      <c r="A35" s="75" t="s">
        <v>31</v>
      </c>
      <c r="B35" s="76" t="s">
        <v>32</v>
      </c>
      <c r="C35" s="57">
        <f>C36</f>
        <v>20000</v>
      </c>
      <c r="D35" s="57">
        <f>D36</f>
        <v>20000</v>
      </c>
    </row>
    <row r="36" spans="1:4" ht="36">
      <c r="A36" s="77" t="s">
        <v>33</v>
      </c>
      <c r="B36" s="76" t="s">
        <v>34</v>
      </c>
      <c r="C36" s="57">
        <f>C37</f>
        <v>20000</v>
      </c>
      <c r="D36" s="57">
        <f>D37</f>
        <v>20000</v>
      </c>
    </row>
    <row r="37" spans="1:4" ht="48">
      <c r="A37" s="78" t="s">
        <v>35</v>
      </c>
      <c r="B37" s="79" t="s">
        <v>36</v>
      </c>
      <c r="C37" s="62">
        <v>20000</v>
      </c>
      <c r="D37" s="62">
        <v>20000</v>
      </c>
    </row>
    <row r="38" spans="1:4" ht="24">
      <c r="A38" s="55" t="s">
        <v>37</v>
      </c>
      <c r="B38" s="56" t="s">
        <v>38</v>
      </c>
      <c r="C38" s="57">
        <f aca="true" t="shared" si="0" ref="C38:D40">SUM(C39)</f>
        <v>0</v>
      </c>
      <c r="D38" s="57">
        <f t="shared" si="0"/>
        <v>0</v>
      </c>
    </row>
    <row r="39" spans="1:4" ht="12.75">
      <c r="A39" s="55" t="s">
        <v>39</v>
      </c>
      <c r="B39" s="56" t="s">
        <v>40</v>
      </c>
      <c r="C39" s="57">
        <f t="shared" si="0"/>
        <v>0</v>
      </c>
      <c r="D39" s="57">
        <f t="shared" si="0"/>
        <v>0</v>
      </c>
    </row>
    <row r="40" spans="1:4" ht="24">
      <c r="A40" s="74" t="s">
        <v>41</v>
      </c>
      <c r="B40" s="68" t="s">
        <v>42</v>
      </c>
      <c r="C40" s="69">
        <f t="shared" si="0"/>
        <v>0</v>
      </c>
      <c r="D40" s="69">
        <f t="shared" si="0"/>
        <v>0</v>
      </c>
    </row>
    <row r="41" spans="1:4" ht="24">
      <c r="A41" s="50" t="s">
        <v>94</v>
      </c>
      <c r="B41" s="61" t="s">
        <v>98</v>
      </c>
      <c r="C41" s="62"/>
      <c r="D41" s="62"/>
    </row>
    <row r="42" spans="1:4" ht="24">
      <c r="A42" s="51" t="s">
        <v>43</v>
      </c>
      <c r="B42" s="52" t="s">
        <v>44</v>
      </c>
      <c r="C42" s="54">
        <f>SUM(C43+C46)</f>
        <v>10000</v>
      </c>
      <c r="D42" s="54">
        <f>SUM(D43+D46)</f>
        <v>10000</v>
      </c>
    </row>
    <row r="43" spans="1:4" ht="60">
      <c r="A43" s="55" t="s">
        <v>45</v>
      </c>
      <c r="B43" s="56" t="s">
        <v>46</v>
      </c>
      <c r="C43" s="73">
        <f>SUM(C44)</f>
        <v>10000</v>
      </c>
      <c r="D43" s="73">
        <f>SUM(D44)</f>
        <v>10000</v>
      </c>
    </row>
    <row r="44" spans="1:4" ht="63" customHeight="1">
      <c r="A44" s="74" t="s">
        <v>130</v>
      </c>
      <c r="B44" s="68" t="s">
        <v>129</v>
      </c>
      <c r="C44" s="69">
        <f>SUM(C45)</f>
        <v>10000</v>
      </c>
      <c r="D44" s="69">
        <f>SUM(D45)</f>
        <v>10000</v>
      </c>
    </row>
    <row r="45" spans="1:4" ht="63" customHeight="1">
      <c r="A45" s="80" t="s">
        <v>132</v>
      </c>
      <c r="B45" s="61" t="s">
        <v>131</v>
      </c>
      <c r="C45" s="62">
        <v>10000</v>
      </c>
      <c r="D45" s="62">
        <v>10000</v>
      </c>
    </row>
    <row r="46" spans="1:4" ht="63" customHeight="1">
      <c r="A46" s="74" t="s">
        <v>47</v>
      </c>
      <c r="B46" s="68" t="s">
        <v>48</v>
      </c>
      <c r="C46" s="69">
        <f>SUM(C47)</f>
        <v>0</v>
      </c>
      <c r="D46" s="69">
        <f>SUM(D47)</f>
        <v>0</v>
      </c>
    </row>
    <row r="47" spans="1:4" ht="63" customHeight="1">
      <c r="A47" s="74" t="s">
        <v>49</v>
      </c>
      <c r="B47" s="68" t="s">
        <v>50</v>
      </c>
      <c r="C47" s="69">
        <f>C48</f>
        <v>0</v>
      </c>
      <c r="D47" s="69">
        <f>D48</f>
        <v>0</v>
      </c>
    </row>
    <row r="48" spans="1:4" ht="63" customHeight="1">
      <c r="A48" s="74" t="s">
        <v>133</v>
      </c>
      <c r="B48" s="61" t="s">
        <v>117</v>
      </c>
      <c r="C48" s="62">
        <v>0</v>
      </c>
      <c r="D48" s="62">
        <v>0</v>
      </c>
    </row>
    <row r="49" spans="1:4" ht="24">
      <c r="A49" s="55" t="s">
        <v>51</v>
      </c>
      <c r="B49" s="56" t="s">
        <v>52</v>
      </c>
      <c r="C49" s="57">
        <f>C50+C53</f>
        <v>10000</v>
      </c>
      <c r="D49" s="57">
        <f>D50+D53</f>
        <v>10000</v>
      </c>
    </row>
    <row r="50" spans="1:4" ht="12.75">
      <c r="A50" s="55" t="s">
        <v>53</v>
      </c>
      <c r="B50" s="56" t="s">
        <v>54</v>
      </c>
      <c r="C50" s="57">
        <f>C52</f>
        <v>10000</v>
      </c>
      <c r="D50" s="57">
        <f>D52</f>
        <v>10000</v>
      </c>
    </row>
    <row r="51" spans="1:4" ht="12.75">
      <c r="A51" s="74" t="s">
        <v>55</v>
      </c>
      <c r="B51" s="68" t="s">
        <v>56</v>
      </c>
      <c r="C51" s="69">
        <f>SUM(C52)</f>
        <v>10000</v>
      </c>
      <c r="D51" s="69">
        <f>SUM(D52)</f>
        <v>10000</v>
      </c>
    </row>
    <row r="52" spans="1:4" ht="24">
      <c r="A52" s="50" t="s">
        <v>118</v>
      </c>
      <c r="B52" s="61" t="s">
        <v>119</v>
      </c>
      <c r="C52" s="62">
        <v>10000</v>
      </c>
      <c r="D52" s="62">
        <v>10000</v>
      </c>
    </row>
    <row r="53" spans="1:4" ht="12.75">
      <c r="A53" s="55" t="s">
        <v>104</v>
      </c>
      <c r="B53" s="56" t="s">
        <v>105</v>
      </c>
      <c r="C53" s="57">
        <f>C54</f>
        <v>0</v>
      </c>
      <c r="D53" s="57">
        <f>D54</f>
        <v>0</v>
      </c>
    </row>
    <row r="54" spans="1:4" ht="24">
      <c r="A54" s="50" t="s">
        <v>106</v>
      </c>
      <c r="B54" s="61" t="s">
        <v>107</v>
      </c>
      <c r="C54" s="62">
        <f>C55</f>
        <v>0</v>
      </c>
      <c r="D54" s="62">
        <f>D55</f>
        <v>0</v>
      </c>
    </row>
    <row r="55" spans="1:4" ht="24">
      <c r="A55" s="50" t="s">
        <v>108</v>
      </c>
      <c r="B55" s="61" t="s">
        <v>109</v>
      </c>
      <c r="C55" s="62">
        <v>0</v>
      </c>
      <c r="D55" s="62">
        <v>0</v>
      </c>
    </row>
    <row r="56" spans="1:4" ht="24">
      <c r="A56" s="55" t="s">
        <v>57</v>
      </c>
      <c r="B56" s="56" t="s">
        <v>58</v>
      </c>
      <c r="C56" s="57">
        <f>C57+C59</f>
        <v>10000</v>
      </c>
      <c r="D56" s="57">
        <f>D57+D59</f>
        <v>10000</v>
      </c>
    </row>
    <row r="57" spans="1:4" ht="36">
      <c r="A57" s="55" t="s">
        <v>59</v>
      </c>
      <c r="B57" s="56" t="s">
        <v>60</v>
      </c>
      <c r="C57" s="81">
        <f>C58+C62</f>
        <v>10000</v>
      </c>
      <c r="D57" s="81">
        <f>D58+D62</f>
        <v>10000</v>
      </c>
    </row>
    <row r="58" spans="1:4" ht="24">
      <c r="A58" s="74" t="s">
        <v>61</v>
      </c>
      <c r="B58" s="61" t="s">
        <v>62</v>
      </c>
      <c r="C58" s="69">
        <f>SUM(C59)</f>
        <v>0</v>
      </c>
      <c r="D58" s="69">
        <f>SUM(D59)</f>
        <v>0</v>
      </c>
    </row>
    <row r="59" spans="1:4" ht="36">
      <c r="A59" s="50" t="s">
        <v>120</v>
      </c>
      <c r="B59" s="61" t="s">
        <v>121</v>
      </c>
      <c r="C59" s="62">
        <v>0</v>
      </c>
      <c r="D59" s="62">
        <v>0</v>
      </c>
    </row>
    <row r="60" spans="1:4" ht="24" customHeight="1">
      <c r="A60" s="55" t="s">
        <v>63</v>
      </c>
      <c r="B60" s="56" t="s">
        <v>64</v>
      </c>
      <c r="C60" s="62">
        <f>SUM(C61)</f>
        <v>0</v>
      </c>
      <c r="D60" s="62">
        <f>SUM(D61)</f>
        <v>0</v>
      </c>
    </row>
    <row r="61" spans="1:4" ht="24">
      <c r="A61" s="50" t="s">
        <v>95</v>
      </c>
      <c r="B61" s="61" t="s">
        <v>65</v>
      </c>
      <c r="C61" s="62"/>
      <c r="D61" s="62"/>
    </row>
    <row r="62" spans="1:4" ht="36">
      <c r="A62" s="50" t="s">
        <v>122</v>
      </c>
      <c r="B62" s="61" t="s">
        <v>125</v>
      </c>
      <c r="C62" s="62">
        <f>C63</f>
        <v>10000</v>
      </c>
      <c r="D62" s="62">
        <f>D63</f>
        <v>10000</v>
      </c>
    </row>
    <row r="63" spans="1:4" ht="36">
      <c r="A63" s="50" t="s">
        <v>123</v>
      </c>
      <c r="B63" s="61" t="s">
        <v>124</v>
      </c>
      <c r="C63" s="62">
        <v>10000</v>
      </c>
      <c r="D63" s="62">
        <v>10000</v>
      </c>
    </row>
    <row r="64" spans="1:4" ht="12.75">
      <c r="A64" s="55" t="s">
        <v>66</v>
      </c>
      <c r="B64" s="56" t="s">
        <v>67</v>
      </c>
      <c r="C64" s="82">
        <f>SUM(C65)+C86</f>
        <v>12281600</v>
      </c>
      <c r="D64" s="82">
        <f>SUM(D65)+D86</f>
        <v>18368300</v>
      </c>
    </row>
    <row r="65" spans="1:4" ht="24">
      <c r="A65" s="55" t="s">
        <v>68</v>
      </c>
      <c r="B65" s="56" t="s">
        <v>69</v>
      </c>
      <c r="C65" s="82">
        <f>SUM(C66+C69+C76+C83)</f>
        <v>12281600</v>
      </c>
      <c r="D65" s="82">
        <f>SUM(D66+D69+D76+D83)</f>
        <v>18368300</v>
      </c>
    </row>
    <row r="66" spans="1:4" ht="23.25" customHeight="1">
      <c r="A66" s="55" t="s">
        <v>70</v>
      </c>
      <c r="B66" s="56" t="s">
        <v>138</v>
      </c>
      <c r="C66" s="82">
        <f>C67</f>
        <v>7252400</v>
      </c>
      <c r="D66" s="82">
        <f>D67</f>
        <v>7202200</v>
      </c>
    </row>
    <row r="67" spans="1:4" ht="23.25" customHeight="1">
      <c r="A67" s="74" t="s">
        <v>71</v>
      </c>
      <c r="B67" s="68" t="s">
        <v>139</v>
      </c>
      <c r="C67" s="83">
        <f>C68</f>
        <v>7252400</v>
      </c>
      <c r="D67" s="83">
        <f>D68</f>
        <v>7202200</v>
      </c>
    </row>
    <row r="68" spans="1:4" ht="24">
      <c r="A68" s="50" t="s">
        <v>128</v>
      </c>
      <c r="B68" s="61" t="s">
        <v>140</v>
      </c>
      <c r="C68" s="84">
        <v>7252400</v>
      </c>
      <c r="D68" s="84">
        <v>7202200</v>
      </c>
    </row>
    <row r="69" spans="1:4" ht="24">
      <c r="A69" s="55" t="s">
        <v>72</v>
      </c>
      <c r="B69" s="56" t="s">
        <v>141</v>
      </c>
      <c r="C69" s="82">
        <f>C71+C73+C74</f>
        <v>4573600</v>
      </c>
      <c r="D69" s="82">
        <f>D71+D73+D74</f>
        <v>10693600</v>
      </c>
    </row>
    <row r="70" spans="1:4" ht="12.75">
      <c r="A70" s="74" t="s">
        <v>73</v>
      </c>
      <c r="B70" s="68" t="s">
        <v>142</v>
      </c>
      <c r="C70" s="83">
        <f>C71</f>
        <v>693600</v>
      </c>
      <c r="D70" s="83">
        <f>D71</f>
        <v>693600</v>
      </c>
    </row>
    <row r="71" spans="1:4" ht="23.25" customHeight="1">
      <c r="A71" s="50" t="s">
        <v>136</v>
      </c>
      <c r="B71" s="61" t="s">
        <v>143</v>
      </c>
      <c r="C71" s="84">
        <v>693600</v>
      </c>
      <c r="D71" s="84">
        <v>693600</v>
      </c>
    </row>
    <row r="72" spans="1:4" ht="12.75">
      <c r="A72" s="50" t="s">
        <v>135</v>
      </c>
      <c r="B72" s="61" t="s">
        <v>144</v>
      </c>
      <c r="C72" s="84">
        <f>C73</f>
        <v>0</v>
      </c>
      <c r="D72" s="84">
        <f>D73</f>
        <v>0</v>
      </c>
    </row>
    <row r="73" spans="1:4" ht="24">
      <c r="A73" s="50" t="s">
        <v>137</v>
      </c>
      <c r="B73" s="61" t="s">
        <v>143</v>
      </c>
      <c r="C73" s="84"/>
      <c r="D73" s="84"/>
    </row>
    <row r="74" spans="1:4" ht="12.75">
      <c r="A74" s="50" t="s">
        <v>135</v>
      </c>
      <c r="B74" s="61" t="s">
        <v>144</v>
      </c>
      <c r="C74" s="84">
        <f>C75</f>
        <v>3880000</v>
      </c>
      <c r="D74" s="84">
        <f>D75</f>
        <v>10000000</v>
      </c>
    </row>
    <row r="75" spans="1:4" ht="48">
      <c r="A75" s="50" t="s">
        <v>157</v>
      </c>
      <c r="B75" s="61" t="s">
        <v>143</v>
      </c>
      <c r="C75" s="84">
        <v>3880000</v>
      </c>
      <c r="D75" s="84">
        <v>10000000</v>
      </c>
    </row>
    <row r="76" spans="1:4" ht="27" customHeight="1">
      <c r="A76" s="55" t="s">
        <v>74</v>
      </c>
      <c r="B76" s="56" t="s">
        <v>145</v>
      </c>
      <c r="C76" s="82">
        <f>C78+C82</f>
        <v>455600</v>
      </c>
      <c r="D76" s="82">
        <f>D78+D82</f>
        <v>472500</v>
      </c>
    </row>
    <row r="77" spans="1:4" ht="24">
      <c r="A77" s="74" t="s">
        <v>75</v>
      </c>
      <c r="B77" s="68" t="s">
        <v>146</v>
      </c>
      <c r="C77" s="83">
        <f>C78</f>
        <v>454900</v>
      </c>
      <c r="D77" s="83">
        <f>D78</f>
        <v>471800</v>
      </c>
    </row>
    <row r="78" spans="1:4" ht="36">
      <c r="A78" s="50" t="s">
        <v>126</v>
      </c>
      <c r="B78" s="61" t="s">
        <v>147</v>
      </c>
      <c r="C78" s="83">
        <v>454900</v>
      </c>
      <c r="D78" s="83">
        <v>471800</v>
      </c>
    </row>
    <row r="79" spans="1:4" ht="24">
      <c r="A79" s="85" t="s">
        <v>76</v>
      </c>
      <c r="B79" s="86" t="s">
        <v>77</v>
      </c>
      <c r="C79" s="87">
        <f>C80</f>
        <v>0</v>
      </c>
      <c r="D79" s="87">
        <f>D80</f>
        <v>0</v>
      </c>
    </row>
    <row r="80" spans="1:4" ht="39" customHeight="1">
      <c r="A80" s="50" t="s">
        <v>96</v>
      </c>
      <c r="B80" s="61" t="s">
        <v>78</v>
      </c>
      <c r="C80" s="83">
        <v>0</v>
      </c>
      <c r="D80" s="83">
        <v>0</v>
      </c>
    </row>
    <row r="81" spans="1:4" ht="42" customHeight="1">
      <c r="A81" s="50" t="s">
        <v>76</v>
      </c>
      <c r="B81" s="61" t="s">
        <v>148</v>
      </c>
      <c r="C81" s="83">
        <f>C82</f>
        <v>700</v>
      </c>
      <c r="D81" s="83">
        <f>D82</f>
        <v>700</v>
      </c>
    </row>
    <row r="82" spans="1:4" ht="37.5" customHeight="1">
      <c r="A82" s="50" t="s">
        <v>127</v>
      </c>
      <c r="B82" s="61" t="s">
        <v>149</v>
      </c>
      <c r="C82" s="83">
        <v>700</v>
      </c>
      <c r="D82" s="83">
        <v>700</v>
      </c>
    </row>
    <row r="83" spans="1:4" ht="12.75">
      <c r="A83" s="55" t="s">
        <v>79</v>
      </c>
      <c r="B83" s="56" t="s">
        <v>150</v>
      </c>
      <c r="C83" s="82">
        <f>SUM(C84)</f>
        <v>0</v>
      </c>
      <c r="D83" s="82">
        <f>SUM(D84)</f>
        <v>0</v>
      </c>
    </row>
    <row r="84" spans="1:4" ht="24" customHeight="1">
      <c r="A84" s="74" t="s">
        <v>80</v>
      </c>
      <c r="B84" s="68" t="s">
        <v>151</v>
      </c>
      <c r="C84" s="83">
        <f>C85</f>
        <v>0</v>
      </c>
      <c r="D84" s="83">
        <f>D85</f>
        <v>0</v>
      </c>
    </row>
    <row r="85" spans="1:4" ht="24">
      <c r="A85" s="50" t="s">
        <v>162</v>
      </c>
      <c r="B85" s="61" t="s">
        <v>163</v>
      </c>
      <c r="C85" s="83">
        <v>0</v>
      </c>
      <c r="D85" s="83">
        <v>0</v>
      </c>
    </row>
    <row r="86" spans="1:4" ht="42" customHeight="1">
      <c r="A86" s="55" t="s">
        <v>102</v>
      </c>
      <c r="B86" s="56" t="s">
        <v>153</v>
      </c>
      <c r="C86" s="87">
        <f>C87</f>
        <v>0</v>
      </c>
      <c r="D86" s="87">
        <f>D87</f>
        <v>0</v>
      </c>
    </row>
    <row r="87" spans="1:4" ht="36">
      <c r="A87" s="50" t="s">
        <v>103</v>
      </c>
      <c r="B87" s="61" t="s">
        <v>154</v>
      </c>
      <c r="C87" s="83">
        <v>0</v>
      </c>
      <c r="D87" s="83">
        <v>0</v>
      </c>
    </row>
    <row r="88" spans="1:4" ht="12.75">
      <c r="A88" s="100" t="s">
        <v>81</v>
      </c>
      <c r="B88" s="101"/>
      <c r="C88" s="88">
        <f>SUM(C11+C64)</f>
        <v>26983100</v>
      </c>
      <c r="D88" s="88">
        <f>SUM(D11+D64)</f>
        <v>33380810</v>
      </c>
    </row>
    <row r="89" spans="1:4" ht="18">
      <c r="A89" s="2"/>
      <c r="B89" s="2"/>
      <c r="C89" s="2"/>
      <c r="D89" s="2"/>
    </row>
    <row r="90" spans="1:4" ht="18">
      <c r="A90" s="2"/>
      <c r="B90" s="2"/>
      <c r="C90" s="2"/>
      <c r="D90" s="2"/>
    </row>
  </sheetData>
  <sheetProtection/>
  <mergeCells count="10">
    <mergeCell ref="A9:A10"/>
    <mergeCell ref="B9:B10"/>
    <mergeCell ref="C9:D9"/>
    <mergeCell ref="A88:B88"/>
    <mergeCell ref="B1:D1"/>
    <mergeCell ref="B2:D2"/>
    <mergeCell ref="B3:D3"/>
    <mergeCell ref="B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 Татьяна Васильевна</cp:lastModifiedBy>
  <cp:lastPrinted>2022-12-16T03:46:42Z</cp:lastPrinted>
  <dcterms:created xsi:type="dcterms:W3CDTF">1996-10-08T23:32:33Z</dcterms:created>
  <dcterms:modified xsi:type="dcterms:W3CDTF">2022-12-16T03:48:57Z</dcterms:modified>
  <cp:category/>
  <cp:version/>
  <cp:contentType/>
  <cp:contentStatus/>
</cp:coreProperties>
</file>