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activeTab="1"/>
  </bookViews>
  <sheets>
    <sheet name="источники  12" sheetId="1" r:id="rId1"/>
    <sheet name="№14 заимствования" sheetId="2" r:id="rId2"/>
  </sheets>
  <definedNames>
    <definedName name="_xlnm.Print_Area" localSheetId="1">'№14 заимствования'!$A$1:$I$20</definedName>
    <definedName name="_xlnm.Print_Area" localSheetId="0">'источники  12'!$A$1:$D$43</definedName>
  </definedNames>
  <calcPr fullCalcOnLoad="1"/>
</workbook>
</file>

<file path=xl/sharedStrings.xml><?xml version="1.0" encoding="utf-8"?>
<sst xmlns="http://schemas.openxmlformats.org/spreadsheetml/2006/main" count="73" uniqueCount="69">
  <si>
    <t xml:space="preserve">к решению Думы </t>
  </si>
  <si>
    <t>Наименование показателя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</si>
  <si>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</si>
  <si>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</si>
  <si>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</si>
  <si>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</si>
  <si>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</si>
  <si>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</si>
  <si>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</si>
  <si>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</si>
  <si>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</si>
  <si>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</si>
  <si>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</si>
  <si>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</si>
  <si>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</si>
  <si>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</si>
  <si>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</si>
  <si>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</si>
  <si>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</si>
  <si>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</si>
  <si>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</si>
  <si>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</si>
  <si>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</si>
  <si>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</si>
  <si>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</si>
  <si>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</si>
  <si>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</si>
  <si>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</si>
  <si>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</si>
  <si>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</si>
  <si>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</si>
  <si>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</si>
  <si>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</si>
  <si>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</si>
  <si>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</si>
  <si>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</si>
  <si>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</si>
  <si>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</si>
  <si>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</si>
  <si>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</si>
  <si>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</si>
  <si>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</si>
  <si>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</si>
  <si>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</si>
  <si>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</si>
  <si>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</si>
  <si>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</si>
  <si>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</si>
  <si>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Бюджетные кредиты от других бюджетов бюджетной системы Российской Федерации в валюте Российской Федерации 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</si>
  <si>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</si>
  <si>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</si>
  <si>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</si>
  <si>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</si>
  <si>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 xml:space="preserve">муниципального образования:                                                                          </t>
  </si>
  <si>
    <t xml:space="preserve">Объем привлечения в 2023 году </t>
  </si>
  <si>
    <t>Объем погашения в 2023 году</t>
  </si>
  <si>
    <t>2023 год, руб.</t>
  </si>
  <si>
    <t>Приложение № 12</t>
  </si>
  <si>
    <t xml:space="preserve">                                     Приложение № 14</t>
  </si>
  <si>
    <t>Программа внутренних заимствований Усть-Рубахинского муниципального образования на плановый период 2023-2024годов.</t>
  </si>
  <si>
    <t>Источники внутреннего финансирования дефицита бюджета Усть-Рубахинского муниципального образования на плановый период 2023-2024годов.</t>
  </si>
  <si>
    <t>2024 год, руб.</t>
  </si>
  <si>
    <t xml:space="preserve">Объем муниципального долга на 1 января 2023 года </t>
  </si>
  <si>
    <t xml:space="preserve">Верхний предел долга на 1 января 2024 года </t>
  </si>
  <si>
    <t xml:space="preserve">Объем привлечения в 2024 году </t>
  </si>
  <si>
    <t>Объем погашения в 2024 году</t>
  </si>
  <si>
    <t xml:space="preserve">Верхний предел долга на 1 января 2024года </t>
  </si>
  <si>
    <t>№277  от “ 30 ”  июня  2022 г.</t>
  </si>
  <si>
    <t>№286  от “ 09 ” сентября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</si>
</sst>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C5" sqref="C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6" t="s">
        <v>57</v>
      </c>
      <c r="C2" s="46"/>
      <c r="D2" s="46"/>
      <c r="E2" s="8"/>
      <c r="F2" s="8"/>
      <c r="G2" s="8"/>
      <c r="H2" s="8"/>
      <c r="I2" s="1"/>
      <c r="J2" s="1"/>
    </row>
    <row r="3" spans="1:10" ht="15">
      <c r="A3" s="7"/>
      <c r="B3" s="46" t="s">
        <v>0</v>
      </c>
      <c r="C3" s="46"/>
      <c r="D3" s="46"/>
      <c r="E3" s="8"/>
      <c r="F3" s="8"/>
      <c r="G3" s="8"/>
      <c r="H3" s="8"/>
      <c r="I3" s="1"/>
      <c r="J3" s="1"/>
    </row>
    <row r="4" spans="1:10" ht="15">
      <c r="A4" s="7"/>
      <c r="B4" s="46" t="s">
        <v>50</v>
      </c>
      <c r="C4" s="46"/>
      <c r="D4" s="46"/>
      <c r="E4" s="8"/>
      <c r="F4" s="8"/>
      <c r="G4" s="8"/>
      <c r="H4" s="8"/>
      <c r="I4" s="1"/>
      <c r="J4" s="1"/>
    </row>
    <row r="5" spans="1:10" ht="15">
      <c r="A5" s="7"/>
      <c r="C5" s="56" t="s">
        <v>68</v>
      </c>
      <c r="D5" s="56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5" t="s">
        <v>60</v>
      </c>
      <c r="B8" s="45"/>
      <c r="C8" s="45"/>
      <c r="D8" s="45"/>
      <c r="E8" s="9"/>
      <c r="F8" s="9"/>
      <c r="G8" s="9"/>
      <c r="H8" s="9"/>
      <c r="I8" s="2"/>
    </row>
    <row r="9" spans="1:9" ht="30" customHeight="1">
      <c r="A9" s="7"/>
      <c r="B9" s="45"/>
      <c r="C9" s="45"/>
      <c r="D9" s="45"/>
      <c r="E9" s="45"/>
      <c r="F9" s="45"/>
      <c r="G9" s="45"/>
      <c r="H9" s="45"/>
      <c r="I9" s="3"/>
    </row>
    <row r="10" spans="1:10" ht="31.5" customHeight="1">
      <c r="A10" s="10" t="s">
        <v>1</v>
      </c>
      <c r="B10" s="11" t="s">
        <v>20</v>
      </c>
      <c r="C10" s="31" t="s">
        <v>56</v>
      </c>
      <c r="D10" s="31" t="s">
        <v>61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5</v>
      </c>
      <c r="B11" s="15" t="s">
        <v>6</v>
      </c>
      <c r="C11" s="16">
        <f>C12+C17+C22</f>
        <v>519823.5</v>
      </c>
      <c r="D11" s="16">
        <f>D12+D17+D22</f>
        <v>534584.25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7</v>
      </c>
      <c r="B12" s="15" t="s">
        <v>26</v>
      </c>
      <c r="C12" s="16">
        <f>C13-C15</f>
        <v>519823.5</v>
      </c>
      <c r="D12" s="16">
        <f>D13-D15</f>
        <v>534584.25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8</v>
      </c>
      <c r="B13" s="30" t="s">
        <v>27</v>
      </c>
      <c r="C13" s="18">
        <f>C14</f>
        <v>519823.5</v>
      </c>
      <c r="D13" s="18">
        <f>D14</f>
        <v>534584.25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42</v>
      </c>
      <c r="B14" s="19" t="s">
        <v>9</v>
      </c>
      <c r="C14" s="20">
        <v>519823.5</v>
      </c>
      <c r="D14" s="20">
        <v>534584.25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43</v>
      </c>
      <c r="B16" s="19" t="s">
        <v>11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13</v>
      </c>
      <c r="B18" s="19" t="s">
        <v>30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44</v>
      </c>
      <c r="B19" s="19" t="s">
        <v>31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14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45</v>
      </c>
      <c r="B21" s="19" t="s">
        <v>33</v>
      </c>
      <c r="C21" s="20">
        <v>0</v>
      </c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15</v>
      </c>
      <c r="B22" s="24" t="s">
        <v>34</v>
      </c>
      <c r="C22" s="25">
        <v>0</v>
      </c>
      <c r="D22" s="25"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2</v>
      </c>
      <c r="B23" s="15" t="s">
        <v>35</v>
      </c>
      <c r="C23" s="16">
        <f aca="true" t="shared" si="0" ref="C23:D25">C24</f>
        <v>-21053283.5</v>
      </c>
      <c r="D23" s="16">
        <f t="shared" si="0"/>
        <v>-21476964.25</v>
      </c>
      <c r="E23" s="13"/>
      <c r="F23" s="13"/>
      <c r="G23" s="13"/>
      <c r="H23" s="13"/>
      <c r="I23" s="4"/>
      <c r="J23" s="4"/>
    </row>
    <row r="24" spans="1:10" ht="15" customHeight="1">
      <c r="A24" s="17" t="s">
        <v>3</v>
      </c>
      <c r="B24" s="19" t="s">
        <v>36</v>
      </c>
      <c r="C24" s="18">
        <f t="shared" si="0"/>
        <v>-21053283.5</v>
      </c>
      <c r="D24" s="18">
        <f t="shared" si="0"/>
        <v>-21476964.25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16</v>
      </c>
      <c r="B25" s="19" t="s">
        <v>37</v>
      </c>
      <c r="C25" s="18">
        <f t="shared" si="0"/>
        <v>-21053283.5</v>
      </c>
      <c r="D25" s="18">
        <f t="shared" si="0"/>
        <v>-21476964.25</v>
      </c>
      <c r="E25" s="13"/>
      <c r="F25" s="13"/>
      <c r="G25" s="13"/>
      <c r="H25" s="13"/>
      <c r="I25" s="4"/>
      <c r="J25" s="4"/>
    </row>
    <row r="26" spans="1:10" ht="30" customHeight="1">
      <c r="A26" s="17" t="s">
        <v>46</v>
      </c>
      <c r="B26" s="19" t="s">
        <v>38</v>
      </c>
      <c r="C26" s="20">
        <f>-(20533460+C14+C19)</f>
        <v>-21053283.5</v>
      </c>
      <c r="D26" s="20">
        <f>-(20942380+D14+D19)</f>
        <v>-21476964.25</v>
      </c>
      <c r="E26" s="13"/>
      <c r="F26" s="13"/>
      <c r="G26" s="13"/>
      <c r="H26" s="13"/>
      <c r="I26" s="4"/>
      <c r="J26" s="4"/>
    </row>
    <row r="27" spans="1:10" ht="18" customHeight="1">
      <c r="A27" s="14" t="s">
        <v>19</v>
      </c>
      <c r="B27" s="15" t="s">
        <v>39</v>
      </c>
      <c r="C27" s="16">
        <f aca="true" t="shared" si="1" ref="C27:D29">C28</f>
        <v>21053283.5</v>
      </c>
      <c r="D27" s="16">
        <f t="shared" si="1"/>
        <v>21476964.25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4</v>
      </c>
      <c r="B28" s="19" t="s">
        <v>40</v>
      </c>
      <c r="C28" s="18">
        <f t="shared" si="1"/>
        <v>21053283.5</v>
      </c>
      <c r="D28" s="18">
        <f t="shared" si="1"/>
        <v>21476964.25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17</v>
      </c>
      <c r="B29" s="19" t="s">
        <v>41</v>
      </c>
      <c r="C29" s="18">
        <f t="shared" si="1"/>
        <v>21053283.5</v>
      </c>
      <c r="D29" s="18">
        <f t="shared" si="1"/>
        <v>21476964.25</v>
      </c>
      <c r="E29" s="13"/>
      <c r="F29" s="13"/>
      <c r="G29" s="13"/>
      <c r="H29" s="13"/>
      <c r="I29" s="4"/>
      <c r="J29" s="4"/>
    </row>
    <row r="30" spans="1:10" ht="33" customHeight="1">
      <c r="A30" s="17" t="s">
        <v>47</v>
      </c>
      <c r="B30" s="19" t="s">
        <v>18</v>
      </c>
      <c r="C30" s="20">
        <f>21053283.5-C21-C16</f>
        <v>21053283.5</v>
      </c>
      <c r="D30" s="20">
        <f>21476964.25-D21-D16</f>
        <v>21476964.25</v>
      </c>
      <c r="E30" s="13"/>
      <c r="F30" s="13"/>
      <c r="G30" s="13"/>
      <c r="H30" s="13"/>
      <c r="I30" s="6"/>
      <c r="J30" s="6"/>
    </row>
    <row r="31" spans="1:10" ht="15" hidden="1">
      <c r="A31" s="26"/>
      <c r="B31" s="27"/>
      <c r="C31" s="28"/>
      <c r="D31" s="21"/>
      <c r="E31" s="22"/>
      <c r="F31" s="22"/>
      <c r="G31" s="22"/>
      <c r="H31" s="22"/>
      <c r="I31" s="5"/>
      <c r="J31" s="5"/>
    </row>
    <row r="32" spans="1:10" ht="15" hidden="1">
      <c r="A32" s="26"/>
      <c r="B32" s="27"/>
      <c r="C32" s="28"/>
      <c r="D32" s="21"/>
      <c r="E32" s="22"/>
      <c r="F32" s="22"/>
      <c r="G32" s="22"/>
      <c r="H32" s="22"/>
      <c r="I32" s="5"/>
      <c r="J32" s="5"/>
    </row>
    <row r="33" spans="1:10" ht="15" hidden="1">
      <c r="A33" s="26"/>
      <c r="B33" s="27"/>
      <c r="C33" s="28"/>
      <c r="D33" s="21"/>
      <c r="E33" s="22"/>
      <c r="F33" s="22"/>
      <c r="G33" s="22"/>
      <c r="H33" s="22"/>
      <c r="I33" s="5"/>
      <c r="J33" s="5"/>
    </row>
    <row r="34" spans="1:10" ht="15" hidden="1">
      <c r="A34" s="26"/>
      <c r="B34" s="27"/>
      <c r="C34" s="28"/>
      <c r="D34" s="21"/>
      <c r="E34" s="22"/>
      <c r="F34" s="22"/>
      <c r="G34" s="22"/>
      <c r="H34" s="22"/>
      <c r="I34" s="5"/>
      <c r="J34" s="5"/>
    </row>
    <row r="35" spans="1:10" ht="15" hidden="1">
      <c r="A35" s="26"/>
      <c r="B35" s="27"/>
      <c r="C35" s="28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29"/>
      <c r="B36" s="29"/>
      <c r="C36" s="29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29"/>
      <c r="B37" s="29"/>
      <c r="C37" s="29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29"/>
      <c r="B38" s="29"/>
      <c r="C38" s="29"/>
      <c r="D38" s="12"/>
      <c r="E38" s="13"/>
      <c r="F38" s="13"/>
      <c r="G38" s="13"/>
      <c r="H38" s="13"/>
      <c r="I38" s="4"/>
      <c r="J38" s="4"/>
    </row>
    <row r="39" spans="1:10" ht="12" customHeight="1">
      <c r="A39" s="29"/>
      <c r="B39" s="29"/>
      <c r="C39" s="29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4" t="s">
        <v>51</v>
      </c>
    </row>
    <row r="42" spans="1:2" ht="15.75">
      <c r="A42" s="44" t="s">
        <v>49</v>
      </c>
      <c r="B42" t="s">
        <v>52</v>
      </c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A8:D8"/>
    <mergeCell ref="C5:D5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4.375" style="0" customWidth="1"/>
    <col min="6" max="6" width="13.625" style="0" customWidth="1"/>
    <col min="7" max="7" width="13.375" style="0" customWidth="1"/>
    <col min="8" max="8" width="10.75390625" style="0" customWidth="1"/>
    <col min="9" max="9" width="12.75390625" style="0" customWidth="1"/>
  </cols>
  <sheetData>
    <row r="1" ht="7.5" customHeight="1"/>
    <row r="2" spans="1:9" ht="15">
      <c r="A2" s="7"/>
      <c r="B2" s="46"/>
      <c r="C2" s="46"/>
      <c r="D2" s="46"/>
      <c r="E2" s="46" t="s">
        <v>58</v>
      </c>
      <c r="F2" s="46"/>
      <c r="G2" s="46"/>
      <c r="H2" s="46"/>
      <c r="I2" s="46"/>
    </row>
    <row r="3" spans="1:9" ht="15">
      <c r="A3" s="7"/>
      <c r="B3" s="46"/>
      <c r="C3" s="46"/>
      <c r="D3" s="46"/>
      <c r="E3" s="46" t="s">
        <v>21</v>
      </c>
      <c r="F3" s="46"/>
      <c r="G3" s="46"/>
      <c r="H3" s="46"/>
      <c r="I3" s="46"/>
    </row>
    <row r="4" spans="1:9" ht="15">
      <c r="A4" s="7"/>
      <c r="B4" s="46" t="s">
        <v>50</v>
      </c>
      <c r="C4" s="46"/>
      <c r="D4" s="46"/>
      <c r="E4" s="46"/>
      <c r="F4" s="46"/>
      <c r="G4" s="46"/>
      <c r="H4" s="46"/>
      <c r="I4" s="46"/>
    </row>
    <row r="5" spans="1:9" ht="15">
      <c r="A5" s="7"/>
      <c r="B5" s="8" t="s">
        <v>67</v>
      </c>
      <c r="C5" s="8"/>
      <c r="D5" s="8"/>
      <c r="E5" s="8"/>
      <c r="F5" s="8"/>
      <c r="G5" s="8" t="s">
        <v>68</v>
      </c>
      <c r="H5" s="8"/>
      <c r="I5" s="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5" t="s">
        <v>59</v>
      </c>
      <c r="B8" s="45"/>
      <c r="C8" s="45"/>
      <c r="D8" s="45"/>
      <c r="E8" s="45"/>
      <c r="F8" s="45"/>
      <c r="G8" s="45"/>
      <c r="H8" s="45"/>
      <c r="I8" s="45"/>
    </row>
    <row r="9" spans="1:7" ht="15">
      <c r="A9" s="7"/>
      <c r="B9" s="45"/>
      <c r="C9" s="45"/>
      <c r="D9" s="45"/>
      <c r="E9" s="45"/>
      <c r="F9" s="45"/>
      <c r="G9" s="45"/>
    </row>
    <row r="10" spans="1:9" ht="93" customHeight="1">
      <c r="A10" s="48" t="s">
        <v>22</v>
      </c>
      <c r="B10" s="49"/>
      <c r="C10" s="10" t="s">
        <v>62</v>
      </c>
      <c r="D10" s="42" t="s">
        <v>54</v>
      </c>
      <c r="E10" s="43" t="s">
        <v>55</v>
      </c>
      <c r="F10" s="43" t="s">
        <v>63</v>
      </c>
      <c r="G10" s="42" t="s">
        <v>64</v>
      </c>
      <c r="H10" s="43" t="s">
        <v>65</v>
      </c>
      <c r="I10" s="43" t="s">
        <v>66</v>
      </c>
    </row>
    <row r="11" spans="1:9" ht="26.25" customHeight="1">
      <c r="A11" s="50" t="s">
        <v>23</v>
      </c>
      <c r="B11" s="51"/>
      <c r="C11" s="32" t="e">
        <f aca="true" t="shared" si="0" ref="C11:I11">C13+C14</f>
        <v>#REF!</v>
      </c>
      <c r="D11" s="32">
        <f t="shared" si="0"/>
        <v>519823.5</v>
      </c>
      <c r="E11" s="32">
        <f t="shared" si="0"/>
        <v>0</v>
      </c>
      <c r="F11" s="32" t="e">
        <f t="shared" si="0"/>
        <v>#REF!</v>
      </c>
      <c r="G11" s="32">
        <f t="shared" si="0"/>
        <v>534584.25</v>
      </c>
      <c r="H11" s="32">
        <f t="shared" si="0"/>
        <v>0</v>
      </c>
      <c r="I11" s="32" t="e">
        <f t="shared" si="0"/>
        <v>#REF!</v>
      </c>
    </row>
    <row r="12" spans="1:9" ht="15">
      <c r="A12" s="52" t="s">
        <v>24</v>
      </c>
      <c r="B12" s="53"/>
      <c r="C12" s="33"/>
      <c r="D12" s="34"/>
      <c r="E12" s="34"/>
      <c r="F12" s="35"/>
      <c r="G12" s="34"/>
      <c r="H12" s="34"/>
      <c r="I12" s="35"/>
    </row>
    <row r="13" spans="1:9" ht="49.5" customHeight="1">
      <c r="A13" s="54" t="s">
        <v>25</v>
      </c>
      <c r="B13" s="55"/>
      <c r="C13" s="36" t="e">
        <f>#REF!</f>
        <v>#REF!</v>
      </c>
      <c r="D13" s="37">
        <f>'источники  12'!C14</f>
        <v>519823.5</v>
      </c>
      <c r="E13" s="38">
        <v>0</v>
      </c>
      <c r="F13" s="39" t="e">
        <f>C13+D13-E13</f>
        <v>#REF!</v>
      </c>
      <c r="G13" s="37">
        <f>'источники  12'!D14</f>
        <v>534584.25</v>
      </c>
      <c r="H13" s="38"/>
      <c r="I13" s="39" t="e">
        <f>F13+G13-H13</f>
        <v>#REF!</v>
      </c>
    </row>
    <row r="14" spans="1:9" ht="60" customHeight="1">
      <c r="A14" s="47" t="s">
        <v>48</v>
      </c>
      <c r="B14" s="47"/>
      <c r="C14" s="40">
        <v>0</v>
      </c>
      <c r="D14" s="34"/>
      <c r="E14" s="34">
        <v>0</v>
      </c>
      <c r="F14" s="41">
        <f>C14+D14-E14</f>
        <v>0</v>
      </c>
      <c r="G14" s="34"/>
      <c r="H14" s="34">
        <v>0</v>
      </c>
      <c r="I14" s="41">
        <f>F14+G14-H14</f>
        <v>0</v>
      </c>
    </row>
    <row r="17" ht="15.75">
      <c r="A17" s="44" t="s">
        <v>51</v>
      </c>
    </row>
    <row r="18" spans="1:6" ht="15.75">
      <c r="A18" s="44" t="s">
        <v>53</v>
      </c>
      <c r="F18" t="s">
        <v>52</v>
      </c>
    </row>
  </sheetData>
  <sheetProtection/>
  <mergeCells count="12">
    <mergeCell ref="A8:I8"/>
    <mergeCell ref="B4:I4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2019-11-15T00:23:28Z</cp:lastPrinted>
  <dcterms:created xsi:type="dcterms:W3CDTF">2007-11-27T06:58:12Z</dcterms:created>
  <dcterms:modified xsi:type="dcterms:W3CDTF">2022-10-20T06:08:10Z</dcterms:modified>
  <cp:category/>
  <cp:version/>
  <cp:contentType/>
  <cp:contentStatus/>
</cp:coreProperties>
</file>