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68" activeTab="2"/>
  </bookViews>
  <sheets>
    <sheet name=" расходы №9" sheetId="1" r:id="rId1"/>
    <sheet name=" расходы №10" sheetId="2" r:id="rId2"/>
    <sheet name="прил 11" sheetId="3" r:id="rId3"/>
    <sheet name="прил 12" sheetId="4" r:id="rId4"/>
  </sheets>
  <definedNames>
    <definedName name="_xlnm.Print_Area" localSheetId="1">' расходы №10'!$A$1:$G$202</definedName>
    <definedName name="_xlnm.Print_Area" localSheetId="0">' расходы №9'!$A$1:$F$200</definedName>
    <definedName name="_xlnm.Print_Area" localSheetId="2">'прил 11'!$A$1:$C$50</definedName>
    <definedName name="_xlnm.Print_Area" localSheetId="3">'прил 12'!$A$1:$H$50</definedName>
  </definedNames>
  <calcPr fullCalcOnLoad="1"/>
</workbook>
</file>

<file path=xl/sharedStrings.xml><?xml version="1.0" encoding="utf-8"?>
<sst xmlns="http://schemas.openxmlformats.org/spreadsheetml/2006/main" count="1802" uniqueCount="251">
  <si>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</si>
  <si>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</si>
  <si>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</si>
  <si>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</si>
  <si>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</si>
  <si>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</si>
  <si>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</si>
  <si>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985</t>
  </si>
  <si>
    <t>ВСЕГО</t>
  </si>
  <si>
    <t>1001</t>
  </si>
  <si>
    <t>ИТОГО:</t>
  </si>
  <si>
    <t>Администрация</t>
  </si>
  <si>
    <t>0100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</si>
  <si>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</si>
  <si>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</si>
  <si>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</si>
  <si>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</si>
  <si>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</si>
  <si>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</si>
  <si>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</si>
  <si>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</si>
  <si>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</si>
  <si>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</si>
  <si>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</si>
  <si>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</si>
  <si>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</si>
  <si>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</si>
  <si>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</si>
  <si>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</si>
  <si>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</si>
  <si>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</si>
  <si>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</si>
  <si>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</si>
  <si>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</si>
  <si>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</si>
  <si>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0502</t>
  </si>
  <si>
    <t>Благоустройство</t>
  </si>
  <si>
    <t>0503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</si>
  <si>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</si>
  <si>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</si>
  <si>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</si>
  <si>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</si>
  <si>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</si>
  <si>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 xml:space="preserve"> ФИЗИЧЕСКАЯ КУЛЬТУРА И СПОРТ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</si>
  <si>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</si>
  <si>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</si>
  <si>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</si>
  <si>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</si>
  <si>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</si>
  <si>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</si>
  <si>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</si>
  <si>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</si>
  <si>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ОБСЛУЖИВАНИЕ ГОСУДАРСТВЕНОГО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</si>
  <si>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</si>
  <si>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</si>
  <si>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</si>
  <si>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</si>
  <si>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1400</t>
  </si>
  <si>
    <t>1403</t>
  </si>
  <si>
    <t>Межбюджетные трансферты</t>
  </si>
  <si>
    <t>Межбюджетные трансферты на исполнение полномочий контрольно-счетных органов поселений;</t>
  </si>
  <si>
    <t>Дорожное хозяйство (дорожные фонды)</t>
  </si>
  <si>
    <t xml:space="preserve">проект </t>
  </si>
  <si>
    <t>0412</t>
  </si>
  <si>
    <t>0113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</si>
  <si>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</si>
  <si>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</si>
  <si>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</si>
  <si>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</si>
  <si>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</si>
  <si>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</si>
  <si>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</si>
  <si>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</si>
  <si>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</si>
  <si>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</si>
  <si>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</si>
  <si>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</si>
  <si>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</si>
  <si>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</si>
  <si>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</si>
  <si>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</si>
  <si>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1000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</si>
  <si>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</si>
  <si>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</si>
  <si>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</si>
  <si>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</si>
  <si>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</si>
  <si>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</si>
  <si>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Сумма, руб.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</si>
  <si>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</si>
  <si>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</si>
  <si>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</si>
  <si>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</si>
  <si>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</si>
  <si>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0910049999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</si>
  <si>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</si>
  <si>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</si>
  <si>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Глава муниципального образования, фин-ние за счет дотации на выравнивание бюджетной обеспеченности поселений (областные средства)</t>
  </si>
  <si>
    <t>0910071010</t>
  </si>
  <si>
    <t>Глава муниципального образования, фин-ние за счет дотации на выравнивание уровня бюджетной обеспеченности поселений из районного фонда финансовой поддержки поселений</t>
  </si>
  <si>
    <t>09100Д0000</t>
  </si>
  <si>
    <t>0920000000</t>
  </si>
  <si>
    <t>0920049999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</si>
  <si>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</si>
  <si>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</si>
  <si>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</si>
  <si>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</si>
  <si>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Центральный аппарат, фин-ние за счет дотации на выравнивание бюджетной обеспеченности поселений (областные средства)</t>
  </si>
  <si>
    <t>0920071010</t>
  </si>
  <si>
    <t>Центральный аппарат, фин-ние за счет дотации на выравнивание уровня бюджетной обеспеченности поселений из районного фонда финансовой поддержки поселений</t>
  </si>
  <si>
    <t>09200Д0000</t>
  </si>
  <si>
    <t>Обеспечение проведения выборов и референдумов</t>
  </si>
  <si>
    <t>0107</t>
  </si>
  <si>
    <t xml:space="preserve">Проведения выборов </t>
  </si>
  <si>
    <t>0930000000</t>
  </si>
  <si>
    <t xml:space="preserve">Проведение выборов главы муниципального образования </t>
  </si>
  <si>
    <t xml:space="preserve">Проведение выборов в представительные органы муниципального образования </t>
  </si>
  <si>
    <t>0940049999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</si>
  <si>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</si>
  <si>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Субвенции на осуществление первичного воинского учета на территориях, где отсутствуют военные комиссариаты</t>
  </si>
  <si>
    <t>Муниципальная программа "Обеспечение комплексных мер противодействия чрезвычайным ситуациям природного и техногенного характера"</t>
  </si>
  <si>
    <t>3000000000</t>
  </si>
  <si>
    <t>3000049999</t>
  </si>
  <si>
    <t xml:space="preserve">Подпрограмма "Предупреждение чрезвычайных ситуаций и обеспечение пожарной безопасности в муниципальном образовании"  </t>
  </si>
  <si>
    <t>Подпрограмма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 муниципального образования"</t>
  </si>
  <si>
    <t>Дорожное хозяйство</t>
  </si>
  <si>
    <t xml:space="preserve">Муниципальная программа "Развитие дорожного хозяйства" </t>
  </si>
  <si>
    <t>4000000000</t>
  </si>
  <si>
    <t>4000049999</t>
  </si>
  <si>
    <t>Подпрограмма "Развитие автомобильных дорог общего пользования находящихся в муниципальной собственности муниципального образования"</t>
  </si>
  <si>
    <t xml:space="preserve">Подпрограмма "Повышение безопасности дорожного движения" 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</si>
  <si>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на территории муниципального образования"</t>
  </si>
  <si>
    <t>Подпрограмма "Обеспечение безопасности людей на водных объектах, охране их жизни и здоровья в  муниципальном образовании"</t>
  </si>
  <si>
    <t>Подпрограмма "Мероприятия в области градостроительства"</t>
  </si>
  <si>
    <t>Муниципальная программа "Развитие жилищно-коммунального хозяйства"</t>
  </si>
  <si>
    <t>5000000000</t>
  </si>
  <si>
    <t>5000049999</t>
  </si>
  <si>
    <t>Подпрограмма "Энергосбережение и повышение энергетической эффективности"</t>
  </si>
  <si>
    <t>Подпрограмма "Обеспечение населения качественной питьевой водой"</t>
  </si>
  <si>
    <t>Подпрограмма "Организация и содержание мест захоронения"</t>
  </si>
  <si>
    <t>Подпрограмма "Использование и охрана земель в муниципальном образовании"</t>
  </si>
  <si>
    <t>КУЛЬТУРА , КИНЕМАТОГРАФИЯ</t>
  </si>
  <si>
    <t>Муниципальная программа "Развитие культуры и спорта"</t>
  </si>
  <si>
    <t>8000000000</t>
  </si>
  <si>
    <t>Подпрограмма "Обеспечение деятельности подведомственных учреждений культуры (клубы)"</t>
  </si>
  <si>
    <t>8010000000</t>
  </si>
  <si>
    <t>Подпрограмма "Обеспечение деятельности подведомственных учреждений культуры (клубы)".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</si>
  <si>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(клубы)". Фин-ние за счет дотации на выравнивание уровня бюджетной обеспеченности поселений из районного фонда финансовой поддержки поселений"</t>
  </si>
  <si>
    <t>Подпрограмма "Обеспечение деятельности подведомственных учреждений культуры (библиотеки)"</t>
  </si>
  <si>
    <t>8020000000</t>
  </si>
  <si>
    <t>Подпрограмма "Обеспечение деятельности подведомственных учреждений культуры (библиотеки)".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</si>
  <si>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(библиотеки)". Фин-ние за счет дотации на выравнивание уровня бюджетной обеспеченности поселений из районного фонда финансовой поддержки поселений</t>
  </si>
  <si>
    <t>8000049999</t>
  </si>
  <si>
    <t xml:space="preserve">Подпрограмма "Проведение массовых праздников на территории муниципального образования" </t>
  </si>
  <si>
    <t>Подпрограмма "Профилактика наркомании в муниципальном образовании"</t>
  </si>
  <si>
    <t>Социальная политика</t>
  </si>
  <si>
    <t>0900049999</t>
  </si>
  <si>
    <t>0960049999</t>
  </si>
  <si>
    <t>Социальное обеспечение и иные выплаты населению</t>
  </si>
  <si>
    <t>300</t>
  </si>
  <si>
    <t>Доплата к пенсии муниципальным служащим. Фин-ние за счет дотации на выравнивание уровня бюджетной обеспеченности поселений из районного фонда финансовой поддержки поселений</t>
  </si>
  <si>
    <t xml:space="preserve">09600Д0000    </t>
  </si>
  <si>
    <t>Подпрограмма "Физическая культура и спорт в муниципальном образовании"</t>
  </si>
  <si>
    <t>0970049999</t>
  </si>
  <si>
    <t>0950049999</t>
  </si>
  <si>
    <t>Обслуживание государственного (муниципального) долга</t>
  </si>
  <si>
    <t>700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</si>
  <si>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</si>
  <si>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500</t>
  </si>
  <si>
    <t>Межбюджетные трансферты на исполнение полномочий по формированию, исполнению бюджета поселения и конролю за исполнением бюджета;</t>
  </si>
  <si>
    <t>Межбюджетные  трансферты для осуществления полномочий по определению поставщиков (подрядчиков, исполнителей)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</si>
  <si>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</si>
  <si>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</si>
  <si>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Приложение № 9</t>
  </si>
  <si>
    <t>Приложение № 10</t>
  </si>
  <si>
    <t>Приложение № 11</t>
  </si>
  <si>
    <t>Приложение № 12</t>
  </si>
  <si>
    <t>5050049999</t>
  </si>
  <si>
    <t>Подпрограмма "Капитальный ремонт муниципального жилищного фонда"</t>
  </si>
  <si>
    <t>3010049999</t>
  </si>
  <si>
    <t>3020049999</t>
  </si>
  <si>
    <t>4010049999</t>
  </si>
  <si>
    <t>4020049999</t>
  </si>
  <si>
    <t>4030049999</t>
  </si>
  <si>
    <t>4040049999</t>
  </si>
  <si>
    <t>4050049999</t>
  </si>
  <si>
    <t>5010049999</t>
  </si>
  <si>
    <t>5020049999</t>
  </si>
  <si>
    <t>5030049999</t>
  </si>
  <si>
    <t>5040049999</t>
  </si>
  <si>
    <t>5060049999</t>
  </si>
  <si>
    <t>8010049999</t>
  </si>
  <si>
    <t>8010071010</t>
  </si>
  <si>
    <t>8020049999</t>
  </si>
  <si>
    <t>8020071010</t>
  </si>
  <si>
    <t>80200Д0000</t>
  </si>
  <si>
    <t>8030049999</t>
  </si>
  <si>
    <t>8040049999</t>
  </si>
  <si>
    <t>8050049999</t>
  </si>
  <si>
    <t>мест</t>
  </si>
  <si>
    <t>д.о</t>
  </si>
  <si>
    <t>д.р</t>
  </si>
  <si>
    <t>09300Д0000</t>
  </si>
  <si>
    <t xml:space="preserve">Финансирование за счет дотации на выравнивание уровня бюджетной обеспеченности поселений из районного фонда финансовой поддержки поселений </t>
  </si>
  <si>
    <t>09301Д0000</t>
  </si>
  <si>
    <t>09302Д0000</t>
  </si>
  <si>
    <t xml:space="preserve">Фин-ние за счет дотации на выравнивание уровня бюджетной обеспеченности поселений из районного фонда финансовой поддержки поселений </t>
  </si>
  <si>
    <t>09000Д00М0</t>
  </si>
  <si>
    <t xml:space="preserve">Межбюджетные трансферты </t>
  </si>
  <si>
    <t>09000Д00М1</t>
  </si>
  <si>
    <t>Межбюджетные трансферты в области градостроительной деятельности;</t>
  </si>
  <si>
    <t>Усть-Рубахинскогомуниципального образования</t>
  </si>
  <si>
    <t>Усть-Рубахинского муниципального образования</t>
  </si>
  <si>
    <t>Подпрограмма "Уличное освещение"</t>
  </si>
  <si>
    <t>5080049999</t>
  </si>
  <si>
    <t>0980049999</t>
  </si>
  <si>
    <t>5070049999</t>
  </si>
  <si>
    <t>Подпрограмма "Комплексное развитие систем коммунальной инфраструктуры"</t>
  </si>
  <si>
    <t>500049999</t>
  </si>
  <si>
    <t>090М049999</t>
  </si>
  <si>
    <t>090М149999</t>
  </si>
  <si>
    <t>090М249999</t>
  </si>
  <si>
    <t>090М349999</t>
  </si>
  <si>
    <t>090М449999</t>
  </si>
  <si>
    <t>09В0051180</t>
  </si>
  <si>
    <t>09А0073150</t>
  </si>
  <si>
    <t>0900М00000</t>
  </si>
  <si>
    <t>090М000000</t>
  </si>
  <si>
    <t>соф. По подготоаке к отопит.сезону</t>
  </si>
  <si>
    <t>853</t>
  </si>
  <si>
    <t>прочие расходы</t>
  </si>
  <si>
    <t>851</t>
  </si>
  <si>
    <t>2020 г, руб.</t>
  </si>
  <si>
    <t>Подпрограмма "Благоустройство территории"</t>
  </si>
  <si>
    <t>2020 год, руб.</t>
  </si>
  <si>
    <t>1010049999</t>
  </si>
  <si>
    <t>Муниципальная программа "Развитие муниципальной службы в Усть-Рубахинском муниципальном образовании на 2018-2020 годы"</t>
  </si>
  <si>
    <t>1010000000</t>
  </si>
  <si>
    <t>Подпрограмма "Благоустройство муниципального образования"</t>
  </si>
  <si>
    <t>муниципальная программа "Развитие муниципальной службы в Усть-Рубахинском образовании на 2016-2020гг"</t>
  </si>
  <si>
    <t>№   от “ ”  декабря 2018 г.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</si>
  <si>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2019 ГОД</t>
  </si>
  <si>
    <t>№  от “    ”  декабря   2018 г.</t>
  </si>
  <si>
    <t>РАСПРЕДЕЛЕНИЕ БЮДЖЕТНЫХ АССИГНОВАНИЙ ПО РАЗДЕЛАМ, ЦЕЛЕВЫМ СТАТЬЯМ (МУНИЦИПАЛЬНЫМ ПРОГРАММАМ И НЕПРОГРАММНЫМНАПРАВЛЕНИЯМ ДЕЯТЕЛЬНОСТИ) И ГРУППАМ ВИДОВ РАСХОДОВ КЛАССИФИКАЦИИ РАСХОДОВ БЮДЖЕТА МУНИЦИПАЛЬНОГО ОБРАЗОВАНИЯ В ВЕДОМСТВЕННОЙ СТРУКТУРЕ НА ПЛАНОВЫЙ ПЕРИОД 2020 И 2021 ГОДЫ</t>
  </si>
  <si>
    <t>2021 г, руб.</t>
  </si>
  <si>
    <t>И ПОДРАЗДЕЛАМ КЛАССИФИКАЦИИ РАСХОДОВ БЮДЖЕТОВ НА 2019 ГОД</t>
  </si>
  <si>
    <t>№    от “ ”  декабря  2018г.</t>
  </si>
  <si>
    <t>И ПОДРАЗДЕЛАМ КЛАССИФИКАЦИИ РАСХОДОВ БЮДЖЕТОВ НА ПЛАНОВЫЙ ПЕРИОД 2020-2021 ГОДОВ.</t>
  </si>
  <si>
    <t>2021 год, руб.</t>
  </si>
  <si>
    <t>9010049999</t>
  </si>
  <si>
    <t>№  от “    ”  декабря 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</si>
</sst>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0.0000"/>
    <numFmt numFmtId="177" formatCode="0.00000"/>
    <numFmt numFmtId="178" formatCode="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12" fillId="0" borderId="0">
      <alignment/>
      <protection/>
    </xf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1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33" applyNumberFormat="1" applyFont="1" applyFill="1" applyBorder="1" applyAlignment="1">
      <alignment horizontal="center" vertical="top" wrapText="1" readingOrder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33" applyNumberFormat="1" applyFont="1" applyFill="1" applyBorder="1" applyAlignment="1">
      <alignment horizontal="right" vertical="top" wrapText="1" readingOrder="1"/>
      <protection/>
    </xf>
    <xf numFmtId="0" fontId="14" fillId="0" borderId="10" xfId="33" applyNumberFormat="1" applyFont="1" applyFill="1" applyBorder="1" applyAlignment="1">
      <alignment horizontal="center" vertical="center" readingOrder="1"/>
      <protection/>
    </xf>
    <xf numFmtId="49" fontId="16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justify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>
      <alignment horizontal="justify" vertical="center" wrapText="1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4" fontId="21" fillId="0" borderId="0" xfId="0" applyNumberFormat="1" applyFont="1" applyAlignment="1">
      <alignment/>
    </xf>
    <xf numFmtId="49" fontId="18" fillId="25" borderId="10" xfId="0" applyNumberFormat="1" applyFont="1" applyFill="1" applyBorder="1" applyAlignment="1">
      <alignment vertical="center" wrapText="1"/>
    </xf>
    <xf numFmtId="49" fontId="18" fillId="25" borderId="10" xfId="0" applyNumberFormat="1" applyFont="1" applyFill="1" applyBorder="1" applyAlignment="1">
      <alignment horizontal="center" vertical="center" wrapText="1"/>
    </xf>
    <xf numFmtId="4" fontId="18" fillId="25" borderId="10" xfId="0" applyNumberFormat="1" applyFont="1" applyFill="1" applyBorder="1" applyAlignment="1">
      <alignment horizontal="right" vertical="center"/>
    </xf>
    <xf numFmtId="0" fontId="18" fillId="26" borderId="10" xfId="0" applyFont="1" applyFill="1" applyBorder="1" applyAlignment="1">
      <alignment/>
    </xf>
    <xf numFmtId="49" fontId="20" fillId="26" borderId="10" xfId="0" applyNumberFormat="1" applyFont="1" applyFill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right" vertical="center"/>
    </xf>
    <xf numFmtId="4" fontId="18" fillId="26" borderId="10" xfId="0" applyNumberFormat="1" applyFont="1" applyFill="1" applyBorder="1" applyAlignment="1">
      <alignment horizontal="right" vertical="center" wrapText="1"/>
    </xf>
    <xf numFmtId="49" fontId="18" fillId="3" borderId="10" xfId="0" applyNumberFormat="1" applyFont="1" applyFill="1" applyBorder="1" applyAlignment="1">
      <alignment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4" fontId="18" fillId="3" borderId="10" xfId="0" applyNumberFormat="1" applyFont="1" applyFill="1" applyBorder="1" applyAlignment="1">
      <alignment horizontal="right" vertical="center"/>
    </xf>
    <xf numFmtId="0" fontId="16" fillId="25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4" fontId="18" fillId="27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vertical="center"/>
    </xf>
    <xf numFmtId="49" fontId="11" fillId="3" borderId="10" xfId="0" applyNumberFormat="1" applyFont="1" applyFill="1" applyBorder="1" applyAlignment="1">
      <alignment vertical="center" wrapText="1"/>
    </xf>
    <xf numFmtId="0" fontId="16" fillId="3" borderId="10" xfId="0" applyNumberFormat="1" applyFont="1" applyFill="1" applyBorder="1" applyAlignment="1">
      <alignment vertical="center" wrapText="1"/>
    </xf>
    <xf numFmtId="4" fontId="22" fillId="0" borderId="0" xfId="0" applyNumberFormat="1" applyFont="1" applyAlignment="1">
      <alignment/>
    </xf>
    <xf numFmtId="49" fontId="16" fillId="3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right" vertical="center"/>
    </xf>
    <xf numFmtId="49" fontId="14" fillId="3" borderId="10" xfId="0" applyNumberFormat="1" applyFont="1" applyFill="1" applyBorder="1" applyAlignment="1">
      <alignment vertical="center" wrapText="1"/>
    </xf>
    <xf numFmtId="178" fontId="7" fillId="27" borderId="10" xfId="0" applyNumberFormat="1" applyFont="1" applyFill="1" applyBorder="1" applyAlignment="1" applyProtection="1">
      <alignment vertical="center" wrapText="1"/>
      <protection/>
    </xf>
    <xf numFmtId="49" fontId="18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wrapText="1"/>
    </xf>
    <xf numFmtId="49" fontId="14" fillId="25" borderId="10" xfId="0" applyNumberFormat="1" applyFont="1" applyFill="1" applyBorder="1" applyAlignment="1">
      <alignment vertical="center" wrapText="1"/>
    </xf>
    <xf numFmtId="4" fontId="18" fillId="3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/>
    </xf>
    <xf numFmtId="4" fontId="18" fillId="25" borderId="10" xfId="0" applyNumberFormat="1" applyFont="1" applyFill="1" applyBorder="1" applyAlignment="1">
      <alignment horizontal="right"/>
    </xf>
    <xf numFmtId="49" fontId="16" fillId="28" borderId="10" xfId="0" applyNumberFormat="1" applyFont="1" applyFill="1" applyBorder="1" applyAlignment="1">
      <alignment vertical="center" wrapText="1"/>
    </xf>
    <xf numFmtId="4" fontId="18" fillId="26" borderId="10" xfId="0" applyNumberFormat="1" applyFont="1" applyFill="1" applyBorder="1" applyAlignment="1">
      <alignment horizontal="right"/>
    </xf>
    <xf numFmtId="49" fontId="18" fillId="27" borderId="10" xfId="0" applyNumberFormat="1" applyFont="1" applyFill="1" applyBorder="1" applyAlignment="1">
      <alignment vertical="justify" wrapText="1"/>
    </xf>
    <xf numFmtId="4" fontId="13" fillId="0" borderId="10" xfId="0" applyNumberFormat="1" applyFont="1" applyFill="1" applyBorder="1" applyAlignment="1">
      <alignment horizontal="right" vertical="center"/>
    </xf>
    <xf numFmtId="49" fontId="18" fillId="27" borderId="11" xfId="0" applyNumberFormat="1" applyFont="1" applyFill="1" applyBorder="1" applyAlignment="1">
      <alignment vertical="center" wrapText="1"/>
    </xf>
    <xf numFmtId="49" fontId="7" fillId="27" borderId="11" xfId="0" applyNumberFormat="1" applyFont="1" applyFill="1" applyBorder="1" applyAlignment="1">
      <alignment vertical="center" wrapText="1"/>
    </xf>
    <xf numFmtId="49" fontId="18" fillId="26" borderId="10" xfId="0" applyNumberFormat="1" applyFont="1" applyFill="1" applyBorder="1" applyAlignment="1">
      <alignment vertical="center" wrapText="1"/>
    </xf>
    <xf numFmtId="4" fontId="13" fillId="2" borderId="10" xfId="0" applyNumberFormat="1" applyFont="1" applyFill="1" applyBorder="1" applyAlignment="1">
      <alignment horizontal="right" vertical="center"/>
    </xf>
    <xf numFmtId="49" fontId="13" fillId="2" borderId="10" xfId="0" applyNumberFormat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wrapText="1"/>
    </xf>
    <xf numFmtId="0" fontId="18" fillId="27" borderId="10" xfId="0" applyFont="1" applyFill="1" applyBorder="1" applyAlignment="1">
      <alignment wrapText="1"/>
    </xf>
    <xf numFmtId="49" fontId="13" fillId="3" borderId="10" xfId="0" applyNumberFormat="1" applyFont="1" applyFill="1" applyBorder="1" applyAlignment="1">
      <alignment horizontal="center" vertical="center" wrapText="1"/>
    </xf>
    <xf numFmtId="0" fontId="18" fillId="27" borderId="10" xfId="0" applyNumberFormat="1" applyFont="1" applyFill="1" applyBorder="1" applyAlignment="1">
      <alignment horizontal="center" vertical="center" wrapText="1"/>
    </xf>
    <xf numFmtId="49" fontId="16" fillId="26" borderId="10" xfId="0" applyNumberFormat="1" applyFont="1" applyFill="1" applyBorder="1" applyAlignment="1">
      <alignment vertical="center" wrapText="1"/>
    </xf>
    <xf numFmtId="0" fontId="18" fillId="3" borderId="10" xfId="0" applyNumberFormat="1" applyFont="1" applyFill="1" applyBorder="1" applyAlignment="1">
      <alignment vertical="center" wrapText="1"/>
    </xf>
    <xf numFmtId="49" fontId="16" fillId="27" borderId="10" xfId="0" applyNumberFormat="1" applyFont="1" applyFill="1" applyBorder="1" applyAlignment="1">
      <alignment vertical="center" wrapText="1"/>
    </xf>
    <xf numFmtId="0" fontId="18" fillId="2" borderId="10" xfId="0" applyFont="1" applyFill="1" applyBorder="1" applyAlignment="1">
      <alignment wrapText="1"/>
    </xf>
    <xf numFmtId="49" fontId="18" fillId="2" borderId="10" xfId="0" applyNumberFormat="1" applyFont="1" applyFill="1" applyBorder="1" applyAlignment="1">
      <alignment horizontal="center" vertical="center" wrapText="1"/>
    </xf>
    <xf numFmtId="49" fontId="18" fillId="29" borderId="10" xfId="0" applyNumberFormat="1" applyFont="1" applyFill="1" applyBorder="1" applyAlignment="1">
      <alignment vertical="center" wrapText="1"/>
    </xf>
    <xf numFmtId="49" fontId="20" fillId="29" borderId="10" xfId="0" applyNumberFormat="1" applyFont="1" applyFill="1" applyBorder="1" applyAlignment="1">
      <alignment horizontal="center" vertical="center" wrapText="1"/>
    </xf>
    <xf numFmtId="4" fontId="18" fillId="29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9" fontId="16" fillId="3" borderId="10" xfId="0" applyNumberFormat="1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 wrapText="1"/>
    </xf>
    <xf numFmtId="4" fontId="18" fillId="3" borderId="10" xfId="0" applyNumberFormat="1" applyFont="1" applyFill="1" applyBorder="1" applyAlignment="1">
      <alignment horizontal="center" vertical="center" wrapText="1"/>
    </xf>
    <xf numFmtId="4" fontId="18" fillId="27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3" borderId="10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4" fontId="18" fillId="29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/>
    </xf>
    <xf numFmtId="4" fontId="18" fillId="26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/>
    </xf>
    <xf numFmtId="4" fontId="18" fillId="27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/>
    </xf>
    <xf numFmtId="4" fontId="18" fillId="27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/>
    </xf>
    <xf numFmtId="4" fontId="18" fillId="29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4" fontId="1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4" fillId="30" borderId="10" xfId="0" applyNumberFormat="1" applyFont="1" applyFill="1" applyBorder="1" applyAlignment="1">
      <alignment vertical="center" wrapText="1"/>
    </xf>
    <xf numFmtId="49" fontId="13" fillId="30" borderId="10" xfId="0" applyNumberFormat="1" applyFont="1" applyFill="1" applyBorder="1" applyAlignment="1">
      <alignment horizontal="center" vertical="center" wrapText="1"/>
    </xf>
    <xf numFmtId="4" fontId="13" fillId="30" borderId="10" xfId="0" applyNumberFormat="1" applyFont="1" applyFill="1" applyBorder="1" applyAlignment="1">
      <alignment horizontal="right" vertical="center"/>
    </xf>
    <xf numFmtId="4" fontId="0" fillId="30" borderId="0" xfId="0" applyNumberFormat="1" applyFont="1" applyFill="1" applyAlignment="1">
      <alignment/>
    </xf>
    <xf numFmtId="0" fontId="0" fillId="30" borderId="0" xfId="0" applyFont="1" applyFill="1" applyAlignment="1">
      <alignment/>
    </xf>
    <xf numFmtId="49" fontId="17" fillId="30" borderId="10" xfId="0" applyNumberFormat="1" applyFont="1" applyFill="1" applyBorder="1" applyAlignment="1">
      <alignment vertical="center" wrapText="1"/>
    </xf>
    <xf numFmtId="4" fontId="21" fillId="30" borderId="0" xfId="0" applyNumberFormat="1" applyFont="1" applyFill="1" applyAlignment="1">
      <alignment/>
    </xf>
    <xf numFmtId="0" fontId="0" fillId="30" borderId="0" xfId="0" applyFill="1" applyAlignment="1">
      <alignment/>
    </xf>
    <xf numFmtId="4" fontId="13" fillId="30" borderId="10" xfId="0" applyNumberFormat="1" applyFont="1" applyFill="1" applyBorder="1" applyAlignment="1">
      <alignment horizontal="center" vertical="center" wrapText="1"/>
    </xf>
    <xf numFmtId="4" fontId="13" fillId="30" borderId="10" xfId="0" applyNumberFormat="1" applyFont="1" applyFill="1" applyBorder="1" applyAlignment="1">
      <alignment horizontal="center" vertical="center"/>
    </xf>
    <xf numFmtId="4" fontId="13" fillId="30" borderId="0" xfId="0" applyNumberFormat="1" applyFont="1" applyFill="1" applyBorder="1" applyAlignment="1">
      <alignment horizontal="center" vertical="center"/>
    </xf>
    <xf numFmtId="49" fontId="18" fillId="31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4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9" fontId="14" fillId="32" borderId="10" xfId="0" applyNumberFormat="1" applyFont="1" applyFill="1" applyBorder="1" applyAlignment="1">
      <alignment vertical="center" wrapText="1"/>
    </xf>
    <xf numFmtId="49" fontId="18" fillId="32" borderId="10" xfId="0" applyNumberFormat="1" applyFont="1" applyFill="1" applyBorder="1" applyAlignment="1">
      <alignment horizontal="center" vertical="center" wrapText="1"/>
    </xf>
    <xf numFmtId="4" fontId="18" fillId="32" borderId="10" xfId="0" applyNumberFormat="1" applyFont="1" applyFill="1" applyBorder="1" applyAlignment="1">
      <alignment horizontal="right" vertical="center"/>
    </xf>
    <xf numFmtId="4" fontId="21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18" fillId="0" borderId="12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1" fillId="0" borderId="0" xfId="33" applyNumberFormat="1" applyFont="1" applyFill="1" applyBorder="1" applyAlignment="1">
      <alignment horizontal="center" vertical="top" wrapText="1" readingOrder="1"/>
      <protection/>
    </xf>
    <xf numFmtId="0" fontId="13" fillId="0" borderId="0" xfId="0" applyFont="1" applyFill="1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98"/>
  <sheetViews>
    <sheetView zoomScale="90" zoomScaleNormal="90" zoomScaleSheetLayoutView="75" zoomScalePageLayoutView="0" workbookViewId="0" topLeftCell="A106">
      <selection activeCell="D199" sqref="D199"/>
    </sheetView>
  </sheetViews>
  <sheetFormatPr defaultColWidth="9.00390625" defaultRowHeight="12.75"/>
  <cols>
    <col min="1" max="1" width="50.125" style="0" customWidth="1"/>
    <col min="2" max="2" width="12.00390625" style="2" customWidth="1"/>
    <col min="3" max="3" width="15.00390625" style="2" customWidth="1"/>
    <col min="4" max="4" width="14.125" style="2" customWidth="1"/>
    <col min="5" max="5" width="5.375" style="2" customWidth="1"/>
    <col min="6" max="6" width="17.625" style="1" customWidth="1"/>
    <col min="7" max="7" width="15.625" style="0" customWidth="1"/>
    <col min="8" max="8" width="16.625" style="0" customWidth="1"/>
    <col min="9" max="9" width="11.75390625" style="0" bestFit="1" customWidth="1"/>
    <col min="11" max="11" width="13.25390625" style="0" bestFit="1" customWidth="1"/>
    <col min="12" max="12" width="11.625" style="0" customWidth="1"/>
    <col min="13" max="13" width="10.25390625" style="0" customWidth="1"/>
  </cols>
  <sheetData>
    <row r="1" spans="1:6" ht="15.75">
      <c r="A1" s="164" t="s">
        <v>173</v>
      </c>
      <c r="B1" s="164"/>
      <c r="C1" s="164"/>
      <c r="D1" s="164"/>
      <c r="E1" s="164"/>
      <c r="F1" s="164"/>
    </row>
    <row r="2" spans="1:6" ht="15.75">
      <c r="A2" s="164" t="s">
        <v>0</v>
      </c>
      <c r="B2" s="164"/>
      <c r="C2" s="164"/>
      <c r="D2" s="164"/>
      <c r="E2" s="164"/>
      <c r="F2" s="164"/>
    </row>
    <row r="3" spans="1:6" ht="15.75">
      <c r="A3" s="164" t="s">
        <v>211</v>
      </c>
      <c r="B3" s="164"/>
      <c r="C3" s="164"/>
      <c r="D3" s="164"/>
      <c r="E3" s="164"/>
      <c r="F3" s="164"/>
    </row>
    <row r="4" spans="1:6" ht="15.75">
      <c r="A4" s="164" t="s">
        <v>240</v>
      </c>
      <c r="B4" s="164"/>
      <c r="C4" s="164"/>
      <c r="D4" s="164"/>
      <c r="E4" s="164"/>
      <c r="F4" s="164"/>
    </row>
    <row r="5" spans="1:6" ht="15.75" hidden="1">
      <c r="A5" s="3"/>
      <c r="B5" s="163"/>
      <c r="C5" s="163"/>
      <c r="D5" s="4"/>
      <c r="E5" s="4"/>
      <c r="F5" s="3"/>
    </row>
    <row r="6" spans="1:12" ht="75" customHeight="1">
      <c r="A6" s="162" t="s">
        <v>241</v>
      </c>
      <c r="B6" s="162"/>
      <c r="C6" s="162"/>
      <c r="D6" s="162"/>
      <c r="E6" s="162"/>
      <c r="F6" s="162"/>
      <c r="L6" s="86" t="s">
        <v>200</v>
      </c>
    </row>
    <row r="7" spans="1:12" ht="0.75" customHeight="1">
      <c r="A7" s="157"/>
      <c r="B7" s="157"/>
      <c r="C7" s="157"/>
      <c r="D7" s="157"/>
      <c r="E7" s="157"/>
      <c r="F7" s="21"/>
      <c r="L7" s="86">
        <f>F19+F30+F31+F131+F132++F145</f>
        <v>0</v>
      </c>
    </row>
    <row r="8" spans="1:14" ht="15.75" thickBot="1">
      <c r="A8" s="22"/>
      <c r="B8" s="8"/>
      <c r="C8" s="8"/>
      <c r="D8" s="8"/>
      <c r="E8" s="8"/>
      <c r="F8" s="21"/>
      <c r="L8" s="86"/>
      <c r="M8" s="86"/>
      <c r="N8" s="86"/>
    </row>
    <row r="9" spans="1:11" ht="12.75">
      <c r="A9" s="158" t="s">
        <v>1</v>
      </c>
      <c r="B9" s="160" t="s">
        <v>2</v>
      </c>
      <c r="C9" s="160" t="s">
        <v>3</v>
      </c>
      <c r="D9" s="160" t="s">
        <v>4</v>
      </c>
      <c r="E9" s="160" t="s">
        <v>5</v>
      </c>
      <c r="F9" s="155" t="s">
        <v>88</v>
      </c>
      <c r="G9" s="23"/>
      <c r="K9" t="s">
        <v>201</v>
      </c>
    </row>
    <row r="10" spans="1:11" ht="12.75">
      <c r="A10" s="159"/>
      <c r="B10" s="161"/>
      <c r="C10" s="161"/>
      <c r="D10" s="161"/>
      <c r="E10" s="161"/>
      <c r="F10" s="156"/>
      <c r="G10" s="23"/>
      <c r="K10" s="86" t="e">
        <f>F21+F33+#REF!+F41+F43+F134+F135+F147+F148+F163+F193</f>
        <v>#REF!</v>
      </c>
    </row>
    <row r="11" spans="1:7" ht="14.25">
      <c r="A11" s="24" t="s">
        <v>11</v>
      </c>
      <c r="B11" s="25" t="s">
        <v>7</v>
      </c>
      <c r="C11" s="25" t="s">
        <v>6</v>
      </c>
      <c r="D11" s="25" t="s">
        <v>6</v>
      </c>
      <c r="E11" s="25" t="s">
        <v>6</v>
      </c>
      <c r="F11" s="26">
        <f>F12+F57+F62+F77+F94+F122+F156+F164+F170+F176+F182</f>
        <v>15684727</v>
      </c>
      <c r="G11" s="23">
        <f>F11-15566856</f>
        <v>117871</v>
      </c>
    </row>
    <row r="12" spans="1:7" ht="15">
      <c r="A12" s="27" t="s">
        <v>70</v>
      </c>
      <c r="B12" s="28" t="s">
        <v>7</v>
      </c>
      <c r="C12" s="28" t="s">
        <v>12</v>
      </c>
      <c r="D12" s="28" t="s">
        <v>6</v>
      </c>
      <c r="E12" s="29"/>
      <c r="F12" s="30">
        <f>F13+F22+F36+F47++F52</f>
        <v>4070407.05</v>
      </c>
      <c r="G12" s="23"/>
    </row>
    <row r="13" spans="1:11" ht="42.75">
      <c r="A13" s="31" t="s">
        <v>89</v>
      </c>
      <c r="B13" s="32" t="s">
        <v>7</v>
      </c>
      <c r="C13" s="32" t="s">
        <v>13</v>
      </c>
      <c r="D13" s="32" t="s">
        <v>6</v>
      </c>
      <c r="E13" s="32" t="s">
        <v>6</v>
      </c>
      <c r="F13" s="33">
        <f>F14</f>
        <v>804844</v>
      </c>
      <c r="G13" s="23"/>
      <c r="K13" t="s">
        <v>199</v>
      </c>
    </row>
    <row r="14" spans="1:11" ht="15.75">
      <c r="A14" s="34" t="s">
        <v>90</v>
      </c>
      <c r="B14" s="25" t="s">
        <v>7</v>
      </c>
      <c r="C14" s="25" t="s">
        <v>13</v>
      </c>
      <c r="D14" s="25" t="s">
        <v>91</v>
      </c>
      <c r="E14" s="25" t="s">
        <v>6</v>
      </c>
      <c r="F14" s="26">
        <f>F15</f>
        <v>804844</v>
      </c>
      <c r="G14" s="23"/>
      <c r="K14" s="86">
        <f>F17+F26+F27+F28+F51+F67+F69+F74+F76+F82+F84+F86+F88+F93+F99+F104+F106+F113+F115+F117+F119+F127+F128+F129+F139+F142+F143+F153+F155+F169++F175+F181+F187+F190+F188+F189</f>
        <v>10313678</v>
      </c>
    </row>
    <row r="15" spans="1:7" ht="14.25">
      <c r="A15" s="35" t="s">
        <v>14</v>
      </c>
      <c r="B15" s="36" t="s">
        <v>7</v>
      </c>
      <c r="C15" s="36" t="s">
        <v>13</v>
      </c>
      <c r="D15" s="36" t="s">
        <v>92</v>
      </c>
      <c r="E15" s="36"/>
      <c r="F15" s="37">
        <f>F16+F18+F20</f>
        <v>804844</v>
      </c>
      <c r="G15" s="23"/>
    </row>
    <row r="16" spans="1:7" ht="85.5">
      <c r="A16" s="35" t="s">
        <v>93</v>
      </c>
      <c r="B16" s="36" t="s">
        <v>7</v>
      </c>
      <c r="C16" s="36" t="s">
        <v>13</v>
      </c>
      <c r="D16" s="36" t="s">
        <v>94</v>
      </c>
      <c r="E16" s="36"/>
      <c r="F16" s="37">
        <f>F17</f>
        <v>804844</v>
      </c>
      <c r="G16" s="23"/>
    </row>
    <row r="17" spans="1:7" ht="94.5">
      <c r="A17" s="38" t="s">
        <v>95</v>
      </c>
      <c r="B17" s="39" t="s">
        <v>7</v>
      </c>
      <c r="C17" s="39" t="s">
        <v>13</v>
      </c>
      <c r="D17" s="39" t="s">
        <v>94</v>
      </c>
      <c r="E17" s="39" t="s">
        <v>96</v>
      </c>
      <c r="F17" s="40">
        <v>804844</v>
      </c>
      <c r="G17" s="23"/>
    </row>
    <row r="18" spans="1:7" ht="2.25" customHeight="1" hidden="1">
      <c r="A18" s="35" t="s">
        <v>97</v>
      </c>
      <c r="B18" s="36" t="s">
        <v>7</v>
      </c>
      <c r="C18" s="36" t="s">
        <v>13</v>
      </c>
      <c r="D18" s="36" t="s">
        <v>98</v>
      </c>
      <c r="E18" s="36"/>
      <c r="F18" s="37">
        <f>F19</f>
        <v>0</v>
      </c>
      <c r="G18" s="23"/>
    </row>
    <row r="19" spans="1:7" ht="94.5" hidden="1">
      <c r="A19" s="38" t="s">
        <v>95</v>
      </c>
      <c r="B19" s="39" t="s">
        <v>7</v>
      </c>
      <c r="C19" s="39" t="s">
        <v>13</v>
      </c>
      <c r="D19" s="39" t="s">
        <v>98</v>
      </c>
      <c r="E19" s="39" t="s">
        <v>96</v>
      </c>
      <c r="F19" s="40">
        <v>0</v>
      </c>
      <c r="G19" s="23"/>
    </row>
    <row r="20" spans="1:7" ht="71.25" hidden="1">
      <c r="A20" s="35" t="s">
        <v>99</v>
      </c>
      <c r="B20" s="36" t="s">
        <v>7</v>
      </c>
      <c r="C20" s="36" t="s">
        <v>13</v>
      </c>
      <c r="D20" s="36" t="s">
        <v>100</v>
      </c>
      <c r="E20" s="36"/>
      <c r="F20" s="37">
        <f>F21</f>
        <v>0</v>
      </c>
      <c r="G20" s="23">
        <f>F20+F32+F39+F133+F146+F162+F191</f>
        <v>3914449</v>
      </c>
    </row>
    <row r="21" spans="1:7" ht="94.5" hidden="1">
      <c r="A21" s="38" t="s">
        <v>95</v>
      </c>
      <c r="B21" s="39" t="s">
        <v>7</v>
      </c>
      <c r="C21" s="39" t="s">
        <v>13</v>
      </c>
      <c r="D21" s="39" t="s">
        <v>100</v>
      </c>
      <c r="E21" s="39" t="s">
        <v>96</v>
      </c>
      <c r="F21" s="40">
        <v>0</v>
      </c>
      <c r="G21" s="23"/>
    </row>
    <row r="22" spans="1:7" ht="71.25">
      <c r="A22" s="41" t="s">
        <v>15</v>
      </c>
      <c r="B22" s="32" t="s">
        <v>7</v>
      </c>
      <c r="C22" s="32" t="s">
        <v>16</v>
      </c>
      <c r="D22" s="32" t="s">
        <v>6</v>
      </c>
      <c r="E22" s="32" t="s">
        <v>6</v>
      </c>
      <c r="F22" s="33">
        <f>F23+F34+F44</f>
        <v>3052863.05</v>
      </c>
      <c r="G22" s="23"/>
    </row>
    <row r="23" spans="1:7" ht="15.75">
      <c r="A23" s="42" t="s">
        <v>90</v>
      </c>
      <c r="B23" s="32" t="s">
        <v>7</v>
      </c>
      <c r="C23" s="32" t="s">
        <v>16</v>
      </c>
      <c r="D23" s="32" t="s">
        <v>91</v>
      </c>
      <c r="E23" s="32"/>
      <c r="F23" s="33">
        <f>F24</f>
        <v>3042863.05</v>
      </c>
      <c r="G23" s="23"/>
    </row>
    <row r="24" spans="1:7" ht="14.25">
      <c r="A24" s="35" t="s">
        <v>17</v>
      </c>
      <c r="B24" s="36" t="s">
        <v>7</v>
      </c>
      <c r="C24" s="36" t="s">
        <v>16</v>
      </c>
      <c r="D24" s="36" t="s">
        <v>101</v>
      </c>
      <c r="E24" s="36" t="s">
        <v>6</v>
      </c>
      <c r="F24" s="37">
        <f>F25+F29+F32</f>
        <v>3042863.05</v>
      </c>
      <c r="G24" s="23"/>
    </row>
    <row r="25" spans="1:7" ht="85.5">
      <c r="A25" s="35" t="s">
        <v>93</v>
      </c>
      <c r="B25" s="36" t="s">
        <v>7</v>
      </c>
      <c r="C25" s="36" t="s">
        <v>16</v>
      </c>
      <c r="D25" s="36" t="s">
        <v>102</v>
      </c>
      <c r="E25" s="36"/>
      <c r="F25" s="37">
        <f>F26+F27+F28</f>
        <v>3042863.05</v>
      </c>
      <c r="G25" s="23"/>
    </row>
    <row r="26" spans="1:7" ht="94.5">
      <c r="A26" s="38" t="s">
        <v>95</v>
      </c>
      <c r="B26" s="39" t="s">
        <v>7</v>
      </c>
      <c r="C26" s="39" t="s">
        <v>16</v>
      </c>
      <c r="D26" s="39" t="s">
        <v>102</v>
      </c>
      <c r="E26" s="39" t="s">
        <v>96</v>
      </c>
      <c r="F26" s="40">
        <v>2388497.5</v>
      </c>
      <c r="G26" s="43"/>
    </row>
    <row r="27" spans="1:7" ht="47.25">
      <c r="A27" s="38" t="s">
        <v>103</v>
      </c>
      <c r="B27" s="39" t="s">
        <v>7</v>
      </c>
      <c r="C27" s="39" t="s">
        <v>16</v>
      </c>
      <c r="D27" s="39" t="s">
        <v>102</v>
      </c>
      <c r="E27" s="39" t="s">
        <v>104</v>
      </c>
      <c r="F27" s="40">
        <v>649365.55</v>
      </c>
      <c r="G27" s="43"/>
    </row>
    <row r="28" spans="1:7" ht="15.75">
      <c r="A28" s="38" t="s">
        <v>105</v>
      </c>
      <c r="B28" s="39" t="s">
        <v>7</v>
      </c>
      <c r="C28" s="39" t="s">
        <v>16</v>
      </c>
      <c r="D28" s="39" t="s">
        <v>102</v>
      </c>
      <c r="E28" s="39" t="s">
        <v>106</v>
      </c>
      <c r="F28" s="40">
        <v>5000</v>
      </c>
      <c r="G28" s="23"/>
    </row>
    <row r="29" spans="1:7" ht="55.5" customHeight="1" hidden="1">
      <c r="A29" s="35" t="s">
        <v>107</v>
      </c>
      <c r="B29" s="36" t="s">
        <v>7</v>
      </c>
      <c r="C29" s="36" t="s">
        <v>16</v>
      </c>
      <c r="D29" s="36" t="s">
        <v>108</v>
      </c>
      <c r="E29" s="36"/>
      <c r="F29" s="37">
        <f>F30+F31</f>
        <v>0</v>
      </c>
      <c r="G29" s="23">
        <f>F29+F130+F144</f>
        <v>0</v>
      </c>
    </row>
    <row r="30" spans="1:7" ht="1.5" customHeight="1" hidden="1">
      <c r="A30" s="38" t="s">
        <v>95</v>
      </c>
      <c r="B30" s="39" t="s">
        <v>7</v>
      </c>
      <c r="C30" s="39" t="s">
        <v>16</v>
      </c>
      <c r="D30" s="39" t="s">
        <v>108</v>
      </c>
      <c r="E30" s="39" t="s">
        <v>96</v>
      </c>
      <c r="F30" s="40">
        <v>0</v>
      </c>
      <c r="G30" s="23"/>
    </row>
    <row r="31" spans="1:7" ht="54" customHeight="1" hidden="1">
      <c r="A31" s="38" t="s">
        <v>103</v>
      </c>
      <c r="B31" s="39" t="s">
        <v>7</v>
      </c>
      <c r="C31" s="39" t="s">
        <v>16</v>
      </c>
      <c r="D31" s="39" t="s">
        <v>108</v>
      </c>
      <c r="E31" s="39" t="s">
        <v>104</v>
      </c>
      <c r="F31" s="40">
        <v>0</v>
      </c>
      <c r="G31" s="23"/>
    </row>
    <row r="32" spans="1:7" ht="0.75" customHeight="1">
      <c r="A32" s="35" t="s">
        <v>109</v>
      </c>
      <c r="B32" s="36" t="s">
        <v>7</v>
      </c>
      <c r="C32" s="36" t="s">
        <v>16</v>
      </c>
      <c r="D32" s="36" t="s">
        <v>110</v>
      </c>
      <c r="E32" s="36"/>
      <c r="F32" s="37">
        <f>F33</f>
        <v>0</v>
      </c>
      <c r="G32" s="23"/>
    </row>
    <row r="33" spans="1:7" ht="54.75" customHeight="1">
      <c r="A33" s="24" t="s">
        <v>203</v>
      </c>
      <c r="B33" s="39" t="s">
        <v>7</v>
      </c>
      <c r="C33" s="39" t="s">
        <v>16</v>
      </c>
      <c r="D33" s="39" t="s">
        <v>102</v>
      </c>
      <c r="E33" s="39" t="s">
        <v>96</v>
      </c>
      <c r="F33" s="40">
        <v>0</v>
      </c>
      <c r="G33" s="23"/>
    </row>
    <row r="34" spans="1:7" ht="33.75" customHeight="1" hidden="1">
      <c r="A34" s="38" t="s">
        <v>137</v>
      </c>
      <c r="B34" s="39" t="s">
        <v>7</v>
      </c>
      <c r="C34" s="39" t="s">
        <v>16</v>
      </c>
      <c r="D34" s="39" t="s">
        <v>186</v>
      </c>
      <c r="E34" s="39"/>
      <c r="F34" s="40">
        <f>F35</f>
        <v>0</v>
      </c>
      <c r="G34" s="23"/>
    </row>
    <row r="35" spans="1:7" ht="38.25" customHeight="1" hidden="1">
      <c r="A35" s="24" t="s">
        <v>203</v>
      </c>
      <c r="B35" s="39" t="s">
        <v>7</v>
      </c>
      <c r="C35" s="39" t="s">
        <v>16</v>
      </c>
      <c r="D35" s="39" t="s">
        <v>110</v>
      </c>
      <c r="E35" s="39" t="s">
        <v>104</v>
      </c>
      <c r="F35" s="40">
        <v>0</v>
      </c>
      <c r="G35" s="23"/>
    </row>
    <row r="36" spans="1:7" ht="26.25" customHeight="1" hidden="1">
      <c r="A36" s="44" t="s">
        <v>111</v>
      </c>
      <c r="B36" s="32" t="s">
        <v>7</v>
      </c>
      <c r="C36" s="32" t="s">
        <v>112</v>
      </c>
      <c r="D36" s="32"/>
      <c r="E36" s="32"/>
      <c r="F36" s="33">
        <f>F38</f>
        <v>0</v>
      </c>
      <c r="G36" s="23"/>
    </row>
    <row r="37" spans="1:7" ht="26.25" customHeight="1" hidden="1">
      <c r="A37" s="42" t="s">
        <v>90</v>
      </c>
      <c r="B37" s="32" t="s">
        <v>7</v>
      </c>
      <c r="C37" s="32" t="s">
        <v>112</v>
      </c>
      <c r="D37" s="32" t="s">
        <v>91</v>
      </c>
      <c r="E37" s="32"/>
      <c r="F37" s="33">
        <f>F38</f>
        <v>0</v>
      </c>
      <c r="G37" s="23"/>
    </row>
    <row r="38" spans="1:7" ht="25.5" customHeight="1" hidden="1">
      <c r="A38" s="24" t="s">
        <v>113</v>
      </c>
      <c r="B38" s="25" t="s">
        <v>7</v>
      </c>
      <c r="C38" s="25" t="s">
        <v>112</v>
      </c>
      <c r="D38" s="25" t="s">
        <v>114</v>
      </c>
      <c r="E38" s="25"/>
      <c r="F38" s="26">
        <f>F40+F42</f>
        <v>0</v>
      </c>
      <c r="G38" s="23"/>
    </row>
    <row r="39" spans="1:7" ht="57" hidden="1">
      <c r="A39" s="24" t="s">
        <v>203</v>
      </c>
      <c r="B39" s="25" t="s">
        <v>7</v>
      </c>
      <c r="C39" s="25" t="s">
        <v>112</v>
      </c>
      <c r="D39" s="25" t="s">
        <v>202</v>
      </c>
      <c r="E39" s="25"/>
      <c r="F39" s="26">
        <f>F40+F42</f>
        <v>0</v>
      </c>
      <c r="G39" s="23"/>
    </row>
    <row r="40" spans="1:7" ht="28.5" hidden="1">
      <c r="A40" s="35" t="s">
        <v>115</v>
      </c>
      <c r="B40" s="36" t="s">
        <v>7</v>
      </c>
      <c r="C40" s="36" t="s">
        <v>112</v>
      </c>
      <c r="D40" s="36" t="s">
        <v>204</v>
      </c>
      <c r="E40" s="36"/>
      <c r="F40" s="37">
        <f>F41</f>
        <v>0</v>
      </c>
      <c r="G40" s="23"/>
    </row>
    <row r="41" spans="1:7" ht="47.25" hidden="1">
      <c r="A41" s="38" t="s">
        <v>103</v>
      </c>
      <c r="B41" s="39" t="s">
        <v>7</v>
      </c>
      <c r="C41" s="39" t="s">
        <v>112</v>
      </c>
      <c r="D41" s="39" t="s">
        <v>204</v>
      </c>
      <c r="E41" s="39" t="s">
        <v>104</v>
      </c>
      <c r="F41" s="40">
        <v>0</v>
      </c>
      <c r="G41" s="23"/>
    </row>
    <row r="42" spans="1:7" ht="28.5" hidden="1">
      <c r="A42" s="35" t="s">
        <v>116</v>
      </c>
      <c r="B42" s="36" t="s">
        <v>7</v>
      </c>
      <c r="C42" s="36" t="s">
        <v>112</v>
      </c>
      <c r="D42" s="36" t="s">
        <v>205</v>
      </c>
      <c r="E42" s="36"/>
      <c r="F42" s="37">
        <f>F43</f>
        <v>0</v>
      </c>
      <c r="G42" s="23"/>
    </row>
    <row r="43" spans="1:7" ht="47.25" hidden="1">
      <c r="A43" s="38" t="s">
        <v>103</v>
      </c>
      <c r="B43" s="39" t="s">
        <v>7</v>
      </c>
      <c r="C43" s="39" t="s">
        <v>112</v>
      </c>
      <c r="D43" s="39" t="s">
        <v>205</v>
      </c>
      <c r="E43" s="39" t="s">
        <v>104</v>
      </c>
      <c r="F43" s="40">
        <v>0</v>
      </c>
      <c r="G43" s="23"/>
    </row>
    <row r="44" spans="1:7" s="154" customFormat="1" ht="63">
      <c r="A44" s="150" t="s">
        <v>236</v>
      </c>
      <c r="B44" s="151" t="s">
        <v>7</v>
      </c>
      <c r="C44" s="151" t="s">
        <v>16</v>
      </c>
      <c r="D44" s="151" t="s">
        <v>237</v>
      </c>
      <c r="E44" s="151"/>
      <c r="F44" s="152">
        <f>F45</f>
        <v>10000</v>
      </c>
      <c r="G44" s="153"/>
    </row>
    <row r="45" spans="1:7" ht="94.5">
      <c r="A45" s="38" t="s">
        <v>93</v>
      </c>
      <c r="B45" s="39" t="s">
        <v>7</v>
      </c>
      <c r="C45" s="39" t="s">
        <v>16</v>
      </c>
      <c r="D45" s="39" t="s">
        <v>235</v>
      </c>
      <c r="E45" s="39"/>
      <c r="F45" s="40">
        <f>F46</f>
        <v>10000</v>
      </c>
      <c r="G45" s="23"/>
    </row>
    <row r="46" spans="1:7" ht="47.25">
      <c r="A46" s="38" t="s">
        <v>103</v>
      </c>
      <c r="B46" s="39" t="s">
        <v>7</v>
      </c>
      <c r="C46" s="39" t="s">
        <v>16</v>
      </c>
      <c r="D46" s="39" t="s">
        <v>235</v>
      </c>
      <c r="E46" s="39" t="s">
        <v>104</v>
      </c>
      <c r="F46" s="40">
        <v>10000</v>
      </c>
      <c r="G46" s="23"/>
    </row>
    <row r="47" spans="1:7" ht="14.25">
      <c r="A47" s="31" t="s">
        <v>18</v>
      </c>
      <c r="B47" s="32" t="s">
        <v>7</v>
      </c>
      <c r="C47" s="32" t="s">
        <v>19</v>
      </c>
      <c r="D47" s="32"/>
      <c r="E47" s="32"/>
      <c r="F47" s="33">
        <f>F50</f>
        <v>10000</v>
      </c>
      <c r="G47" s="23"/>
    </row>
    <row r="48" spans="1:7" ht="15.75">
      <c r="A48" s="42" t="s">
        <v>90</v>
      </c>
      <c r="B48" s="32" t="s">
        <v>7</v>
      </c>
      <c r="C48" s="32" t="s">
        <v>19</v>
      </c>
      <c r="D48" s="32" t="s">
        <v>91</v>
      </c>
      <c r="E48" s="32"/>
      <c r="F48" s="33">
        <f>F50</f>
        <v>10000</v>
      </c>
      <c r="G48" s="23"/>
    </row>
    <row r="49" spans="1:7" ht="85.5">
      <c r="A49" s="31" t="s">
        <v>93</v>
      </c>
      <c r="B49" s="32" t="s">
        <v>7</v>
      </c>
      <c r="C49" s="32" t="s">
        <v>19</v>
      </c>
      <c r="D49" s="32" t="s">
        <v>156</v>
      </c>
      <c r="E49" s="32"/>
      <c r="F49" s="33">
        <f>F50</f>
        <v>10000</v>
      </c>
      <c r="G49" s="23"/>
    </row>
    <row r="50" spans="1:7" ht="14.25">
      <c r="A50" s="35" t="s">
        <v>20</v>
      </c>
      <c r="B50" s="36" t="s">
        <v>7</v>
      </c>
      <c r="C50" s="36" t="s">
        <v>19</v>
      </c>
      <c r="D50" s="36" t="s">
        <v>117</v>
      </c>
      <c r="E50" s="36"/>
      <c r="F50" s="37">
        <f>F51</f>
        <v>10000</v>
      </c>
      <c r="G50" s="23"/>
    </row>
    <row r="51" spans="1:7" ht="15.75">
      <c r="A51" s="38" t="s">
        <v>105</v>
      </c>
      <c r="B51" s="45" t="s">
        <v>7</v>
      </c>
      <c r="C51" s="45" t="s">
        <v>19</v>
      </c>
      <c r="D51" s="45" t="s">
        <v>117</v>
      </c>
      <c r="E51" s="45" t="s">
        <v>106</v>
      </c>
      <c r="F51" s="46">
        <v>10000</v>
      </c>
      <c r="G51" s="23"/>
    </row>
    <row r="52" spans="1:7" ht="15.75">
      <c r="A52" s="47" t="s">
        <v>72</v>
      </c>
      <c r="B52" s="32" t="s">
        <v>7</v>
      </c>
      <c r="C52" s="32" t="s">
        <v>64</v>
      </c>
      <c r="D52" s="32"/>
      <c r="E52" s="32"/>
      <c r="F52" s="33">
        <f>F53+F55</f>
        <v>202700</v>
      </c>
      <c r="G52" s="23"/>
    </row>
    <row r="53" spans="1:7" ht="15.75">
      <c r="A53" s="47" t="s">
        <v>72</v>
      </c>
      <c r="B53" s="32" t="s">
        <v>7</v>
      </c>
      <c r="C53" s="32" t="s">
        <v>64</v>
      </c>
      <c r="D53" s="32" t="s">
        <v>215</v>
      </c>
      <c r="E53" s="32"/>
      <c r="F53" s="33">
        <f>F54</f>
        <v>202000</v>
      </c>
      <c r="G53" s="23"/>
    </row>
    <row r="54" spans="1:7" ht="47.25">
      <c r="A54" s="47" t="s">
        <v>103</v>
      </c>
      <c r="B54" s="32" t="s">
        <v>7</v>
      </c>
      <c r="C54" s="32" t="s">
        <v>64</v>
      </c>
      <c r="D54" s="32" t="s">
        <v>215</v>
      </c>
      <c r="E54" s="32" t="s">
        <v>106</v>
      </c>
      <c r="F54" s="33">
        <v>202000</v>
      </c>
      <c r="G54" s="23"/>
    </row>
    <row r="55" spans="1:7" ht="141.75">
      <c r="A55" s="48" t="s">
        <v>118</v>
      </c>
      <c r="B55" s="36" t="s">
        <v>7</v>
      </c>
      <c r="C55" s="36" t="s">
        <v>64</v>
      </c>
      <c r="D55" s="36" t="s">
        <v>225</v>
      </c>
      <c r="E55" s="36"/>
      <c r="F55" s="37">
        <f>F56</f>
        <v>700</v>
      </c>
      <c r="G55" s="23"/>
    </row>
    <row r="56" spans="1:7" ht="47.25">
      <c r="A56" s="38" t="s">
        <v>103</v>
      </c>
      <c r="B56" s="45" t="s">
        <v>7</v>
      </c>
      <c r="C56" s="45" t="s">
        <v>64</v>
      </c>
      <c r="D56" s="45" t="s">
        <v>225</v>
      </c>
      <c r="E56" s="45" t="s">
        <v>104</v>
      </c>
      <c r="F56" s="40">
        <v>700</v>
      </c>
      <c r="G56" s="23"/>
    </row>
    <row r="57" spans="1:7" ht="14.25">
      <c r="A57" s="27" t="s">
        <v>21</v>
      </c>
      <c r="B57" s="49" t="s">
        <v>7</v>
      </c>
      <c r="C57" s="49" t="s">
        <v>22</v>
      </c>
      <c r="D57" s="49"/>
      <c r="E57" s="49"/>
      <c r="F57" s="29">
        <f>F58</f>
        <v>285200</v>
      </c>
      <c r="G57" s="23"/>
    </row>
    <row r="58" spans="1:7" ht="14.25">
      <c r="A58" s="31" t="s">
        <v>23</v>
      </c>
      <c r="B58" s="32" t="s">
        <v>7</v>
      </c>
      <c r="C58" s="32" t="s">
        <v>24</v>
      </c>
      <c r="D58" s="32" t="s">
        <v>6</v>
      </c>
      <c r="E58" s="32" t="s">
        <v>6</v>
      </c>
      <c r="F58" s="33">
        <f>F59</f>
        <v>285200</v>
      </c>
      <c r="G58" s="23"/>
    </row>
    <row r="59" spans="1:7" ht="47.25">
      <c r="A59" s="48" t="s">
        <v>119</v>
      </c>
      <c r="B59" s="36" t="s">
        <v>7</v>
      </c>
      <c r="C59" s="36" t="s">
        <v>24</v>
      </c>
      <c r="D59" s="36" t="s">
        <v>224</v>
      </c>
      <c r="E59" s="36" t="s">
        <v>6</v>
      </c>
      <c r="F59" s="37">
        <f>F60+F61</f>
        <v>285200</v>
      </c>
      <c r="G59" s="23"/>
    </row>
    <row r="60" spans="1:7" ht="94.5">
      <c r="A60" s="38" t="s">
        <v>95</v>
      </c>
      <c r="B60" s="45" t="s">
        <v>7</v>
      </c>
      <c r="C60" s="45" t="s">
        <v>24</v>
      </c>
      <c r="D60" s="39" t="s">
        <v>224</v>
      </c>
      <c r="E60" s="45" t="s">
        <v>96</v>
      </c>
      <c r="F60" s="40">
        <v>273420</v>
      </c>
      <c r="G60" s="23"/>
    </row>
    <row r="61" spans="1:7" ht="47.25">
      <c r="A61" s="38" t="s">
        <v>103</v>
      </c>
      <c r="B61" s="39" t="s">
        <v>7</v>
      </c>
      <c r="C61" s="39" t="s">
        <v>24</v>
      </c>
      <c r="D61" s="39" t="s">
        <v>224</v>
      </c>
      <c r="E61" s="39" t="s">
        <v>104</v>
      </c>
      <c r="F61" s="40">
        <v>11780</v>
      </c>
      <c r="G61" s="23"/>
    </row>
    <row r="62" spans="1:7" ht="28.5">
      <c r="A62" s="50" t="s">
        <v>25</v>
      </c>
      <c r="B62" s="49" t="s">
        <v>7</v>
      </c>
      <c r="C62" s="49" t="s">
        <v>26</v>
      </c>
      <c r="D62" s="49"/>
      <c r="E62" s="49"/>
      <c r="F62" s="29">
        <f>F63+F70</f>
        <v>125000</v>
      </c>
      <c r="G62" s="23"/>
    </row>
    <row r="63" spans="1:7" ht="63">
      <c r="A63" s="51" t="s">
        <v>73</v>
      </c>
      <c r="B63" s="25" t="s">
        <v>7</v>
      </c>
      <c r="C63" s="25" t="s">
        <v>27</v>
      </c>
      <c r="D63" s="25"/>
      <c r="E63" s="25"/>
      <c r="F63" s="26">
        <f>F64</f>
        <v>75000</v>
      </c>
      <c r="G63" s="23"/>
    </row>
    <row r="64" spans="1:7" ht="57">
      <c r="A64" s="31" t="s">
        <v>120</v>
      </c>
      <c r="B64" s="32" t="s">
        <v>7</v>
      </c>
      <c r="C64" s="32" t="s">
        <v>27</v>
      </c>
      <c r="D64" s="32" t="s">
        <v>121</v>
      </c>
      <c r="E64" s="32" t="s">
        <v>6</v>
      </c>
      <c r="F64" s="52">
        <f>F66+F68</f>
        <v>75000</v>
      </c>
      <c r="G64" s="23"/>
    </row>
    <row r="65" spans="1:7" ht="85.5">
      <c r="A65" s="31" t="s">
        <v>93</v>
      </c>
      <c r="B65" s="32" t="s">
        <v>7</v>
      </c>
      <c r="C65" s="32" t="s">
        <v>27</v>
      </c>
      <c r="D65" s="32" t="s">
        <v>122</v>
      </c>
      <c r="E65" s="32"/>
      <c r="F65" s="52">
        <f>F66+F68</f>
        <v>75000</v>
      </c>
      <c r="G65" s="23"/>
    </row>
    <row r="66" spans="1:7" ht="57">
      <c r="A66" s="35" t="s">
        <v>123</v>
      </c>
      <c r="B66" s="36" t="s">
        <v>7</v>
      </c>
      <c r="C66" s="36" t="s">
        <v>27</v>
      </c>
      <c r="D66" s="36" t="s">
        <v>179</v>
      </c>
      <c r="E66" s="36" t="s">
        <v>6</v>
      </c>
      <c r="F66" s="53">
        <f>F67</f>
        <v>70000</v>
      </c>
      <c r="G66" s="23"/>
    </row>
    <row r="67" spans="1:7" ht="30.75" customHeight="1">
      <c r="A67" s="54" t="s">
        <v>103</v>
      </c>
      <c r="B67" s="55" t="s">
        <v>7</v>
      </c>
      <c r="C67" s="56" t="s">
        <v>27</v>
      </c>
      <c r="D67" s="56" t="s">
        <v>179</v>
      </c>
      <c r="E67" s="56" t="s">
        <v>104</v>
      </c>
      <c r="F67" s="57">
        <v>70000</v>
      </c>
      <c r="G67" s="23"/>
    </row>
    <row r="68" spans="1:7" ht="85.5">
      <c r="A68" s="35" t="s">
        <v>124</v>
      </c>
      <c r="B68" s="36" t="s">
        <v>7</v>
      </c>
      <c r="C68" s="36" t="s">
        <v>27</v>
      </c>
      <c r="D68" s="36" t="s">
        <v>180</v>
      </c>
      <c r="E68" s="36" t="s">
        <v>6</v>
      </c>
      <c r="F68" s="53">
        <f>F69</f>
        <v>5000</v>
      </c>
      <c r="G68" s="23"/>
    </row>
    <row r="69" spans="1:7" ht="31.5">
      <c r="A69" s="54" t="s">
        <v>103</v>
      </c>
      <c r="B69" s="55" t="s">
        <v>7</v>
      </c>
      <c r="C69" s="56" t="s">
        <v>27</v>
      </c>
      <c r="D69" s="56" t="s">
        <v>180</v>
      </c>
      <c r="E69" s="56" t="s">
        <v>104</v>
      </c>
      <c r="F69" s="57">
        <v>5000</v>
      </c>
      <c r="G69" s="23"/>
    </row>
    <row r="70" spans="1:7" ht="15.75">
      <c r="A70" s="51" t="s">
        <v>28</v>
      </c>
      <c r="B70" s="25" t="s">
        <v>7</v>
      </c>
      <c r="C70" s="25" t="s">
        <v>29</v>
      </c>
      <c r="D70" s="25" t="s">
        <v>6</v>
      </c>
      <c r="E70" s="25" t="s">
        <v>6</v>
      </c>
      <c r="F70" s="58">
        <f>F73+F75</f>
        <v>50000</v>
      </c>
      <c r="G70" s="23"/>
    </row>
    <row r="71" spans="1:7" ht="57">
      <c r="A71" s="31" t="s">
        <v>120</v>
      </c>
      <c r="B71" s="32" t="s">
        <v>7</v>
      </c>
      <c r="C71" s="32" t="s">
        <v>29</v>
      </c>
      <c r="D71" s="32" t="s">
        <v>121</v>
      </c>
      <c r="E71" s="32"/>
      <c r="F71" s="52">
        <f>F73+F75</f>
        <v>50000</v>
      </c>
      <c r="G71" s="23"/>
    </row>
    <row r="72" spans="1:7" ht="85.5">
      <c r="A72" s="31" t="s">
        <v>93</v>
      </c>
      <c r="B72" s="32" t="s">
        <v>7</v>
      </c>
      <c r="C72" s="32" t="s">
        <v>29</v>
      </c>
      <c r="D72" s="32" t="s">
        <v>122</v>
      </c>
      <c r="E72" s="32"/>
      <c r="F72" s="52">
        <f>F73+F75</f>
        <v>50000</v>
      </c>
      <c r="G72" s="23"/>
    </row>
    <row r="73" spans="1:7" ht="57">
      <c r="A73" s="35" t="s">
        <v>123</v>
      </c>
      <c r="B73" s="36" t="s">
        <v>7</v>
      </c>
      <c r="C73" s="36" t="s">
        <v>29</v>
      </c>
      <c r="D73" s="36" t="s">
        <v>179</v>
      </c>
      <c r="E73" s="36" t="s">
        <v>6</v>
      </c>
      <c r="F73" s="53">
        <f>F74</f>
        <v>50000</v>
      </c>
      <c r="G73" s="23"/>
    </row>
    <row r="74" spans="1:7" ht="30.75" customHeight="1">
      <c r="A74" s="54" t="s">
        <v>103</v>
      </c>
      <c r="B74" s="55" t="s">
        <v>7</v>
      </c>
      <c r="C74" s="56" t="s">
        <v>29</v>
      </c>
      <c r="D74" s="55" t="s">
        <v>179</v>
      </c>
      <c r="E74" s="56" t="s">
        <v>104</v>
      </c>
      <c r="F74" s="57">
        <v>50000</v>
      </c>
      <c r="G74" s="23"/>
    </row>
    <row r="75" spans="1:7" ht="85.5" hidden="1">
      <c r="A75" s="35" t="s">
        <v>124</v>
      </c>
      <c r="B75" s="36" t="s">
        <v>7</v>
      </c>
      <c r="C75" s="36" t="s">
        <v>29</v>
      </c>
      <c r="D75" s="36" t="s">
        <v>180</v>
      </c>
      <c r="E75" s="36" t="s">
        <v>6</v>
      </c>
      <c r="F75" s="53">
        <f>F76</f>
        <v>0</v>
      </c>
      <c r="G75" s="23"/>
    </row>
    <row r="76" spans="1:7" ht="31.5" hidden="1">
      <c r="A76" s="54" t="s">
        <v>103</v>
      </c>
      <c r="B76" s="55" t="s">
        <v>7</v>
      </c>
      <c r="C76" s="55" t="s">
        <v>29</v>
      </c>
      <c r="D76" s="55" t="s">
        <v>180</v>
      </c>
      <c r="E76" s="56" t="s">
        <v>104</v>
      </c>
      <c r="F76" s="57">
        <v>0</v>
      </c>
      <c r="G76" s="23"/>
    </row>
    <row r="77" spans="1:7" ht="15.75">
      <c r="A77" s="59" t="s">
        <v>30</v>
      </c>
      <c r="B77" s="49" t="s">
        <v>7</v>
      </c>
      <c r="C77" s="49" t="s">
        <v>31</v>
      </c>
      <c r="D77" s="49"/>
      <c r="E77" s="49"/>
      <c r="F77" s="60">
        <f>F78+F89</f>
        <v>3732370</v>
      </c>
      <c r="G77" s="23"/>
    </row>
    <row r="78" spans="1:7" ht="14.25">
      <c r="A78" s="31" t="s">
        <v>125</v>
      </c>
      <c r="B78" s="32" t="s">
        <v>7</v>
      </c>
      <c r="C78" s="32" t="s">
        <v>32</v>
      </c>
      <c r="D78" s="32"/>
      <c r="E78" s="32"/>
      <c r="F78" s="52">
        <f>F79</f>
        <v>3662370</v>
      </c>
      <c r="G78" s="23"/>
    </row>
    <row r="79" spans="1:7" ht="28.5">
      <c r="A79" s="31" t="s">
        <v>126</v>
      </c>
      <c r="B79" s="32" t="s">
        <v>7</v>
      </c>
      <c r="C79" s="32" t="s">
        <v>32</v>
      </c>
      <c r="D79" s="32" t="s">
        <v>127</v>
      </c>
      <c r="E79" s="32"/>
      <c r="F79" s="52">
        <f>F81+F83+F85+F87</f>
        <v>3662370</v>
      </c>
      <c r="G79" s="23"/>
    </row>
    <row r="80" spans="1:7" ht="85.5">
      <c r="A80" s="31" t="s">
        <v>93</v>
      </c>
      <c r="B80" s="32" t="s">
        <v>7</v>
      </c>
      <c r="C80" s="32" t="s">
        <v>32</v>
      </c>
      <c r="D80" s="32" t="s">
        <v>128</v>
      </c>
      <c r="E80" s="32"/>
      <c r="F80" s="52">
        <f>F81+F83+F85+F87</f>
        <v>3662370</v>
      </c>
      <c r="G80" s="23"/>
    </row>
    <row r="81" spans="1:7" ht="57">
      <c r="A81" s="61" t="s">
        <v>129</v>
      </c>
      <c r="B81" s="36" t="s">
        <v>7</v>
      </c>
      <c r="C81" s="36" t="s">
        <v>32</v>
      </c>
      <c r="D81" s="36" t="s">
        <v>181</v>
      </c>
      <c r="E81" s="36"/>
      <c r="F81" s="37">
        <f>F82</f>
        <v>2801370</v>
      </c>
      <c r="G81" s="23"/>
    </row>
    <row r="82" spans="1:7" ht="31.5">
      <c r="A82" s="54" t="s">
        <v>103</v>
      </c>
      <c r="B82" s="55" t="s">
        <v>7</v>
      </c>
      <c r="C82" s="55" t="s">
        <v>32</v>
      </c>
      <c r="D82" s="55" t="s">
        <v>181</v>
      </c>
      <c r="E82" s="55" t="s">
        <v>104</v>
      </c>
      <c r="F82" s="62">
        <v>2801370</v>
      </c>
      <c r="G82" s="23"/>
    </row>
    <row r="83" spans="1:7" ht="28.5">
      <c r="A83" s="35" t="s">
        <v>130</v>
      </c>
      <c r="B83" s="36" t="s">
        <v>7</v>
      </c>
      <c r="C83" s="36" t="s">
        <v>32</v>
      </c>
      <c r="D83" s="36" t="s">
        <v>182</v>
      </c>
      <c r="E83" s="36"/>
      <c r="F83" s="37">
        <f>F84</f>
        <v>56000</v>
      </c>
      <c r="G83" s="23"/>
    </row>
    <row r="84" spans="1:7" ht="31.5">
      <c r="A84" s="54" t="s">
        <v>103</v>
      </c>
      <c r="B84" s="55" t="s">
        <v>7</v>
      </c>
      <c r="C84" s="55" t="s">
        <v>32</v>
      </c>
      <c r="D84" s="55" t="s">
        <v>182</v>
      </c>
      <c r="E84" s="55" t="s">
        <v>104</v>
      </c>
      <c r="F84" s="62">
        <v>56000</v>
      </c>
      <c r="G84" s="23"/>
    </row>
    <row r="85" spans="1:7" ht="71.25">
      <c r="A85" s="63" t="s">
        <v>131</v>
      </c>
      <c r="B85" s="36" t="s">
        <v>7</v>
      </c>
      <c r="C85" s="36" t="s">
        <v>32</v>
      </c>
      <c r="D85" s="36" t="s">
        <v>183</v>
      </c>
      <c r="E85" s="36"/>
      <c r="F85" s="37">
        <f>F86</f>
        <v>800000</v>
      </c>
      <c r="G85" s="23"/>
    </row>
    <row r="86" spans="1:7" ht="31.5">
      <c r="A86" s="54" t="s">
        <v>103</v>
      </c>
      <c r="B86" s="55" t="s">
        <v>7</v>
      </c>
      <c r="C86" s="55" t="s">
        <v>32</v>
      </c>
      <c r="D86" s="55" t="s">
        <v>183</v>
      </c>
      <c r="E86" s="55" t="s">
        <v>104</v>
      </c>
      <c r="F86" s="62">
        <v>800000</v>
      </c>
      <c r="G86" s="23"/>
    </row>
    <row r="87" spans="1:7" ht="42.75">
      <c r="A87" s="35" t="s">
        <v>132</v>
      </c>
      <c r="B87" s="36" t="s">
        <v>7</v>
      </c>
      <c r="C87" s="36" t="s">
        <v>32</v>
      </c>
      <c r="D87" s="36" t="s">
        <v>184</v>
      </c>
      <c r="E87" s="36" t="s">
        <v>6</v>
      </c>
      <c r="F87" s="37">
        <f>F88</f>
        <v>5000</v>
      </c>
      <c r="G87" s="23"/>
    </row>
    <row r="88" spans="1:7" ht="31.5">
      <c r="A88" s="54" t="s">
        <v>103</v>
      </c>
      <c r="B88" s="55" t="s">
        <v>7</v>
      </c>
      <c r="C88" s="55" t="s">
        <v>32</v>
      </c>
      <c r="D88" s="55" t="s">
        <v>184</v>
      </c>
      <c r="E88" s="56" t="s">
        <v>104</v>
      </c>
      <c r="F88" s="62">
        <v>5000</v>
      </c>
      <c r="G88" s="23"/>
    </row>
    <row r="89" spans="1:7" ht="28.5">
      <c r="A89" s="41" t="s">
        <v>74</v>
      </c>
      <c r="B89" s="32" t="s">
        <v>7</v>
      </c>
      <c r="C89" s="32" t="s">
        <v>63</v>
      </c>
      <c r="D89" s="32"/>
      <c r="E89" s="32"/>
      <c r="F89" s="33">
        <f>F92</f>
        <v>70000</v>
      </c>
      <c r="G89" s="23"/>
    </row>
    <row r="90" spans="1:7" ht="28.5">
      <c r="A90" s="31" t="s">
        <v>126</v>
      </c>
      <c r="B90" s="32" t="s">
        <v>7</v>
      </c>
      <c r="C90" s="32" t="s">
        <v>63</v>
      </c>
      <c r="D90" s="32" t="s">
        <v>127</v>
      </c>
      <c r="E90" s="32"/>
      <c r="F90" s="33">
        <f>F91</f>
        <v>70000</v>
      </c>
      <c r="G90" s="23"/>
    </row>
    <row r="91" spans="1:7" ht="85.5">
      <c r="A91" s="31" t="s">
        <v>93</v>
      </c>
      <c r="B91" s="32" t="s">
        <v>7</v>
      </c>
      <c r="C91" s="32" t="s">
        <v>63</v>
      </c>
      <c r="D91" s="32" t="s">
        <v>128</v>
      </c>
      <c r="E91" s="32"/>
      <c r="F91" s="33">
        <f>F92</f>
        <v>70000</v>
      </c>
      <c r="G91" s="23"/>
    </row>
    <row r="92" spans="1:7" ht="31.5">
      <c r="A92" s="64" t="s">
        <v>133</v>
      </c>
      <c r="B92" s="36" t="s">
        <v>7</v>
      </c>
      <c r="C92" s="36" t="s">
        <v>63</v>
      </c>
      <c r="D92" s="36" t="s">
        <v>185</v>
      </c>
      <c r="E92" s="36"/>
      <c r="F92" s="37">
        <f>F93</f>
        <v>70000</v>
      </c>
      <c r="G92" s="23"/>
    </row>
    <row r="93" spans="1:7" ht="31.5">
      <c r="A93" s="54" t="s">
        <v>103</v>
      </c>
      <c r="B93" s="55" t="s">
        <v>7</v>
      </c>
      <c r="C93" s="55" t="s">
        <v>63</v>
      </c>
      <c r="D93" s="55" t="s">
        <v>185</v>
      </c>
      <c r="E93" s="55" t="s">
        <v>104</v>
      </c>
      <c r="F93" s="62">
        <v>70000</v>
      </c>
      <c r="G93" s="23"/>
    </row>
    <row r="94" spans="1:7" ht="28.5">
      <c r="A94" s="65" t="s">
        <v>33</v>
      </c>
      <c r="B94" s="49" t="s">
        <v>7</v>
      </c>
      <c r="C94" s="49" t="s">
        <v>34</v>
      </c>
      <c r="D94" s="49"/>
      <c r="E94" s="49"/>
      <c r="F94" s="29">
        <f>F95+F100+F109</f>
        <v>1116300</v>
      </c>
      <c r="G94" s="23"/>
    </row>
    <row r="95" spans="1:7" ht="15.75">
      <c r="A95" s="85" t="s">
        <v>75</v>
      </c>
      <c r="B95" s="32" t="s">
        <v>7</v>
      </c>
      <c r="C95" s="32" t="s">
        <v>76</v>
      </c>
      <c r="D95" s="32"/>
      <c r="E95" s="32"/>
      <c r="F95" s="33">
        <f>F96</f>
        <v>10000</v>
      </c>
      <c r="G95" s="23"/>
    </row>
    <row r="96" spans="1:7" ht="28.5">
      <c r="A96" s="31" t="s">
        <v>134</v>
      </c>
      <c r="B96" s="32" t="s">
        <v>7</v>
      </c>
      <c r="C96" s="32" t="s">
        <v>76</v>
      </c>
      <c r="D96" s="32" t="s">
        <v>135</v>
      </c>
      <c r="E96" s="32"/>
      <c r="F96" s="33">
        <f>F97</f>
        <v>10000</v>
      </c>
      <c r="G96" s="23"/>
    </row>
    <row r="97" spans="1:7" ht="85.5">
      <c r="A97" s="31" t="s">
        <v>93</v>
      </c>
      <c r="B97" s="32" t="s">
        <v>7</v>
      </c>
      <c r="C97" s="32" t="s">
        <v>76</v>
      </c>
      <c r="D97" s="32" t="s">
        <v>136</v>
      </c>
      <c r="E97" s="32"/>
      <c r="F97" s="33">
        <f>F98</f>
        <v>10000</v>
      </c>
      <c r="G97" s="23"/>
    </row>
    <row r="98" spans="1:7" ht="28.5">
      <c r="A98" s="35" t="s">
        <v>178</v>
      </c>
      <c r="B98" s="36" t="s">
        <v>7</v>
      </c>
      <c r="C98" s="36" t="s">
        <v>76</v>
      </c>
      <c r="D98" s="36" t="s">
        <v>177</v>
      </c>
      <c r="E98" s="36"/>
      <c r="F98" s="37">
        <f>F99</f>
        <v>10000</v>
      </c>
      <c r="G98" s="23"/>
    </row>
    <row r="99" spans="1:7" ht="31.5">
      <c r="A99" s="54" t="s">
        <v>103</v>
      </c>
      <c r="B99" s="67" t="s">
        <v>7</v>
      </c>
      <c r="C99" s="67" t="s">
        <v>76</v>
      </c>
      <c r="D99" s="67" t="s">
        <v>177</v>
      </c>
      <c r="E99" s="67" t="s">
        <v>104</v>
      </c>
      <c r="F99" s="66">
        <v>10000</v>
      </c>
      <c r="G99" s="23"/>
    </row>
    <row r="100" spans="1:7" ht="15.75">
      <c r="A100" s="44" t="s">
        <v>77</v>
      </c>
      <c r="B100" s="32" t="s">
        <v>7</v>
      </c>
      <c r="C100" s="32" t="s">
        <v>35</v>
      </c>
      <c r="D100" s="32"/>
      <c r="E100" s="32"/>
      <c r="F100" s="33">
        <f>F101</f>
        <v>514000</v>
      </c>
      <c r="G100" s="23"/>
    </row>
    <row r="101" spans="1:7" ht="28.5">
      <c r="A101" s="31" t="s">
        <v>134</v>
      </c>
      <c r="B101" s="32" t="s">
        <v>7</v>
      </c>
      <c r="C101" s="32" t="s">
        <v>35</v>
      </c>
      <c r="D101" s="32" t="s">
        <v>135</v>
      </c>
      <c r="E101" s="32"/>
      <c r="F101" s="33">
        <f>F105+F107</f>
        <v>514000</v>
      </c>
      <c r="G101" s="23"/>
    </row>
    <row r="102" spans="1:7" ht="85.5">
      <c r="A102" s="31" t="s">
        <v>93</v>
      </c>
      <c r="B102" s="32" t="s">
        <v>7</v>
      </c>
      <c r="C102" s="32" t="s">
        <v>35</v>
      </c>
      <c r="D102" s="32" t="s">
        <v>136</v>
      </c>
      <c r="E102" s="32"/>
      <c r="F102" s="33">
        <f>F105+F107</f>
        <v>514000</v>
      </c>
      <c r="G102" s="23"/>
    </row>
    <row r="103" spans="1:7" ht="28.5" hidden="1">
      <c r="A103" s="35" t="s">
        <v>137</v>
      </c>
      <c r="B103" s="36" t="s">
        <v>7</v>
      </c>
      <c r="C103" s="36" t="s">
        <v>35</v>
      </c>
      <c r="D103" s="36" t="s">
        <v>186</v>
      </c>
      <c r="E103" s="36"/>
      <c r="F103" s="37">
        <f>F104</f>
        <v>0</v>
      </c>
      <c r="G103" s="23"/>
    </row>
    <row r="104" spans="1:7" ht="29.25" customHeight="1" hidden="1">
      <c r="A104" s="54" t="s">
        <v>103</v>
      </c>
      <c r="B104" s="55" t="s">
        <v>7</v>
      </c>
      <c r="C104" s="56" t="s">
        <v>35</v>
      </c>
      <c r="D104" s="55" t="s">
        <v>186</v>
      </c>
      <c r="E104" s="56" t="s">
        <v>104</v>
      </c>
      <c r="F104" s="62">
        <v>0</v>
      </c>
      <c r="G104" s="23"/>
    </row>
    <row r="105" spans="1:7" ht="28.5">
      <c r="A105" s="63" t="s">
        <v>138</v>
      </c>
      <c r="B105" s="36" t="s">
        <v>7</v>
      </c>
      <c r="C105" s="36" t="s">
        <v>35</v>
      </c>
      <c r="D105" s="36" t="s">
        <v>187</v>
      </c>
      <c r="E105" s="36"/>
      <c r="F105" s="37">
        <f>F106</f>
        <v>450000</v>
      </c>
      <c r="G105" s="23"/>
    </row>
    <row r="106" spans="1:7" ht="31.5">
      <c r="A106" s="54" t="s">
        <v>103</v>
      </c>
      <c r="B106" s="55" t="s">
        <v>7</v>
      </c>
      <c r="C106" s="56" t="s">
        <v>35</v>
      </c>
      <c r="D106" s="55" t="s">
        <v>187</v>
      </c>
      <c r="E106" s="56" t="s">
        <v>104</v>
      </c>
      <c r="F106" s="62">
        <v>450000</v>
      </c>
      <c r="G106" s="23"/>
    </row>
    <row r="107" spans="1:7" s="141" customFormat="1" ht="31.5">
      <c r="A107" s="139" t="s">
        <v>217</v>
      </c>
      <c r="B107" s="135" t="s">
        <v>7</v>
      </c>
      <c r="C107" s="135" t="s">
        <v>35</v>
      </c>
      <c r="D107" s="135" t="s">
        <v>216</v>
      </c>
      <c r="E107" s="135"/>
      <c r="F107" s="136">
        <f>F108</f>
        <v>64000</v>
      </c>
      <c r="G107" s="140"/>
    </row>
    <row r="108" spans="1:7" ht="31.5">
      <c r="A108" s="54" t="s">
        <v>103</v>
      </c>
      <c r="B108" s="55" t="s">
        <v>7</v>
      </c>
      <c r="C108" s="56" t="s">
        <v>35</v>
      </c>
      <c r="D108" s="55" t="s">
        <v>216</v>
      </c>
      <c r="E108" s="56" t="s">
        <v>104</v>
      </c>
      <c r="F108" s="62">
        <v>64000</v>
      </c>
      <c r="G108" s="23" t="s">
        <v>228</v>
      </c>
    </row>
    <row r="109" spans="1:7" ht="14.25">
      <c r="A109" s="31" t="s">
        <v>36</v>
      </c>
      <c r="B109" s="32" t="s">
        <v>7</v>
      </c>
      <c r="C109" s="32" t="s">
        <v>37</v>
      </c>
      <c r="D109" s="32"/>
      <c r="E109" s="32"/>
      <c r="F109" s="33">
        <f>F110</f>
        <v>592300</v>
      </c>
      <c r="G109" s="23"/>
    </row>
    <row r="110" spans="1:7" ht="28.5">
      <c r="A110" s="31" t="s">
        <v>134</v>
      </c>
      <c r="B110" s="32" t="s">
        <v>7</v>
      </c>
      <c r="C110" s="32" t="s">
        <v>37</v>
      </c>
      <c r="D110" s="32" t="s">
        <v>135</v>
      </c>
      <c r="E110" s="32"/>
      <c r="F110" s="33">
        <f>F111</f>
        <v>592300</v>
      </c>
      <c r="G110" s="23"/>
    </row>
    <row r="111" spans="1:7" ht="85.5">
      <c r="A111" s="31" t="s">
        <v>93</v>
      </c>
      <c r="B111" s="32" t="s">
        <v>7</v>
      </c>
      <c r="C111" s="32" t="s">
        <v>37</v>
      </c>
      <c r="D111" s="32" t="s">
        <v>136</v>
      </c>
      <c r="E111" s="32"/>
      <c r="F111" s="33">
        <f>F112+F114+F116+F118+F120</f>
        <v>592300</v>
      </c>
      <c r="G111" s="23"/>
    </row>
    <row r="112" spans="1:7" ht="25.5" customHeight="1">
      <c r="A112" s="35" t="s">
        <v>139</v>
      </c>
      <c r="B112" s="36" t="s">
        <v>7</v>
      </c>
      <c r="C112" s="36" t="s">
        <v>37</v>
      </c>
      <c r="D112" s="36" t="s">
        <v>188</v>
      </c>
      <c r="E112" s="36" t="s">
        <v>6</v>
      </c>
      <c r="F112" s="37">
        <f>F113</f>
        <v>30000</v>
      </c>
      <c r="G112" s="23"/>
    </row>
    <row r="113" spans="1:7" ht="31.5" customHeight="1">
      <c r="A113" s="54" t="s">
        <v>103</v>
      </c>
      <c r="B113" s="55" t="s">
        <v>7</v>
      </c>
      <c r="C113" s="56" t="s">
        <v>37</v>
      </c>
      <c r="D113" s="55" t="s">
        <v>188</v>
      </c>
      <c r="E113" s="56" t="s">
        <v>104</v>
      </c>
      <c r="F113" s="62">
        <v>30000</v>
      </c>
      <c r="G113" s="23"/>
    </row>
    <row r="114" spans="1:7" ht="28.5">
      <c r="A114" s="35" t="s">
        <v>238</v>
      </c>
      <c r="B114" s="36" t="s">
        <v>7</v>
      </c>
      <c r="C114" s="36" t="s">
        <v>37</v>
      </c>
      <c r="D114" s="36" t="s">
        <v>189</v>
      </c>
      <c r="E114" s="36"/>
      <c r="F114" s="37">
        <f>F115</f>
        <v>199200</v>
      </c>
      <c r="G114" s="23"/>
    </row>
    <row r="115" spans="1:7" ht="29.25" customHeight="1">
      <c r="A115" s="54" t="s">
        <v>103</v>
      </c>
      <c r="B115" s="55" t="s">
        <v>7</v>
      </c>
      <c r="C115" s="55" t="s">
        <v>37</v>
      </c>
      <c r="D115" s="55" t="s">
        <v>189</v>
      </c>
      <c r="E115" s="56" t="s">
        <v>104</v>
      </c>
      <c r="F115" s="66">
        <v>199200</v>
      </c>
      <c r="G115" s="23"/>
    </row>
    <row r="116" spans="1:7" ht="28.5">
      <c r="A116" s="35" t="s">
        <v>137</v>
      </c>
      <c r="B116" s="36" t="s">
        <v>7</v>
      </c>
      <c r="C116" s="36" t="s">
        <v>37</v>
      </c>
      <c r="D116" s="36" t="s">
        <v>186</v>
      </c>
      <c r="E116" s="36"/>
      <c r="F116" s="37">
        <f>F117</f>
        <v>37400</v>
      </c>
      <c r="G116" s="23"/>
    </row>
    <row r="117" spans="1:7" ht="31.5">
      <c r="A117" s="54" t="s">
        <v>103</v>
      </c>
      <c r="B117" s="55" t="s">
        <v>7</v>
      </c>
      <c r="C117" s="55" t="s">
        <v>37</v>
      </c>
      <c r="D117" s="67" t="s">
        <v>186</v>
      </c>
      <c r="E117" s="55" t="s">
        <v>104</v>
      </c>
      <c r="F117" s="66">
        <v>37400</v>
      </c>
      <c r="G117" s="23"/>
    </row>
    <row r="118" spans="1:7" ht="28.5">
      <c r="A118" s="35" t="s">
        <v>140</v>
      </c>
      <c r="B118" s="36" t="s">
        <v>7</v>
      </c>
      <c r="C118" s="36" t="s">
        <v>37</v>
      </c>
      <c r="D118" s="36" t="s">
        <v>190</v>
      </c>
      <c r="E118" s="36"/>
      <c r="F118" s="37">
        <f>F119</f>
        <v>5000</v>
      </c>
      <c r="G118" s="23"/>
    </row>
    <row r="119" spans="1:7" ht="31.5">
      <c r="A119" s="54" t="s">
        <v>103</v>
      </c>
      <c r="B119" s="55" t="s">
        <v>7</v>
      </c>
      <c r="C119" s="55" t="s">
        <v>37</v>
      </c>
      <c r="D119" s="67" t="s">
        <v>190</v>
      </c>
      <c r="E119" s="55" t="s">
        <v>104</v>
      </c>
      <c r="F119" s="66">
        <v>5000</v>
      </c>
      <c r="G119" s="23"/>
    </row>
    <row r="120" spans="1:7" s="138" customFormat="1" ht="15.75">
      <c r="A120" s="134" t="s">
        <v>213</v>
      </c>
      <c r="B120" s="135" t="s">
        <v>7</v>
      </c>
      <c r="C120" s="135" t="s">
        <v>37</v>
      </c>
      <c r="D120" s="135" t="s">
        <v>214</v>
      </c>
      <c r="E120" s="135"/>
      <c r="F120" s="136">
        <f>F121</f>
        <v>320700</v>
      </c>
      <c r="G120" s="137"/>
    </row>
    <row r="121" spans="1:7" ht="31.5">
      <c r="A121" s="54" t="s">
        <v>103</v>
      </c>
      <c r="B121" s="55" t="s">
        <v>7</v>
      </c>
      <c r="C121" s="55" t="s">
        <v>37</v>
      </c>
      <c r="D121" s="67" t="s">
        <v>214</v>
      </c>
      <c r="E121" s="55" t="s">
        <v>104</v>
      </c>
      <c r="F121" s="66">
        <v>320700</v>
      </c>
      <c r="G121" s="23"/>
    </row>
    <row r="122" spans="1:7" ht="14.25">
      <c r="A122" s="50" t="s">
        <v>141</v>
      </c>
      <c r="B122" s="49" t="s">
        <v>7</v>
      </c>
      <c r="C122" s="49" t="s">
        <v>38</v>
      </c>
      <c r="D122" s="49"/>
      <c r="E122" s="49"/>
      <c r="F122" s="29">
        <f>F123+F149</f>
        <v>4786225.95</v>
      </c>
      <c r="G122" s="23"/>
    </row>
    <row r="123" spans="1:7" ht="14.25">
      <c r="A123" s="68" t="s">
        <v>39</v>
      </c>
      <c r="B123" s="32" t="s">
        <v>7</v>
      </c>
      <c r="C123" s="32" t="s">
        <v>40</v>
      </c>
      <c r="D123" s="32"/>
      <c r="E123" s="32"/>
      <c r="F123" s="33">
        <f>F124+F136</f>
        <v>4750725.95</v>
      </c>
      <c r="G123" s="23"/>
    </row>
    <row r="124" spans="1:7" ht="28.5">
      <c r="A124" s="68" t="s">
        <v>142</v>
      </c>
      <c r="B124" s="32" t="s">
        <v>7</v>
      </c>
      <c r="C124" s="32" t="s">
        <v>40</v>
      </c>
      <c r="D124" s="32" t="s">
        <v>143</v>
      </c>
      <c r="E124" s="32"/>
      <c r="F124" s="33">
        <f>F125+F140</f>
        <v>4750725.95</v>
      </c>
      <c r="G124" s="23"/>
    </row>
    <row r="125" spans="1:7" ht="42.75">
      <c r="A125" s="31" t="s">
        <v>144</v>
      </c>
      <c r="B125" s="145" t="s">
        <v>7</v>
      </c>
      <c r="C125" s="32" t="s">
        <v>40</v>
      </c>
      <c r="D125" s="32" t="s">
        <v>145</v>
      </c>
      <c r="E125" s="32"/>
      <c r="F125" s="33">
        <f>F126+F130+F133</f>
        <v>4750725.95</v>
      </c>
      <c r="G125" s="23"/>
    </row>
    <row r="126" spans="1:7" ht="85.5">
      <c r="A126" s="69" t="s">
        <v>93</v>
      </c>
      <c r="B126" s="36" t="s">
        <v>7</v>
      </c>
      <c r="C126" s="36" t="s">
        <v>40</v>
      </c>
      <c r="D126" s="36" t="s">
        <v>191</v>
      </c>
      <c r="E126" s="36"/>
      <c r="F126" s="37">
        <f>F127+F128+F129</f>
        <v>836276.95</v>
      </c>
      <c r="G126" s="23"/>
    </row>
    <row r="127" spans="1:7" ht="94.5">
      <c r="A127" s="54" t="s">
        <v>95</v>
      </c>
      <c r="B127" s="55" t="s">
        <v>7</v>
      </c>
      <c r="C127" s="55" t="s">
        <v>40</v>
      </c>
      <c r="D127" s="55" t="s">
        <v>191</v>
      </c>
      <c r="E127" s="56" t="s">
        <v>96</v>
      </c>
      <c r="F127" s="62">
        <v>50000</v>
      </c>
      <c r="G127" s="43"/>
    </row>
    <row r="128" spans="1:7" ht="31.5">
      <c r="A128" s="54" t="s">
        <v>103</v>
      </c>
      <c r="B128" s="55" t="s">
        <v>7</v>
      </c>
      <c r="C128" s="55" t="s">
        <v>40</v>
      </c>
      <c r="D128" s="55" t="s">
        <v>191</v>
      </c>
      <c r="E128" s="56" t="s">
        <v>104</v>
      </c>
      <c r="F128" s="62">
        <v>785276.95</v>
      </c>
      <c r="G128" s="23"/>
    </row>
    <row r="129" spans="1:7" ht="15.75">
      <c r="A129" s="54" t="s">
        <v>105</v>
      </c>
      <c r="B129" s="55" t="s">
        <v>7</v>
      </c>
      <c r="C129" s="55" t="s">
        <v>40</v>
      </c>
      <c r="D129" s="55" t="s">
        <v>191</v>
      </c>
      <c r="E129" s="56" t="s">
        <v>106</v>
      </c>
      <c r="F129" s="62">
        <v>1000</v>
      </c>
      <c r="G129" s="23"/>
    </row>
    <row r="130" spans="1:7" ht="0.75" customHeight="1">
      <c r="A130" s="35" t="s">
        <v>146</v>
      </c>
      <c r="B130" s="36" t="s">
        <v>7</v>
      </c>
      <c r="C130" s="36" t="s">
        <v>40</v>
      </c>
      <c r="D130" s="36" t="s">
        <v>192</v>
      </c>
      <c r="E130" s="36"/>
      <c r="F130" s="37">
        <f>F131+F132</f>
        <v>0</v>
      </c>
      <c r="G130" s="23"/>
    </row>
    <row r="131" spans="1:7" ht="94.5" hidden="1">
      <c r="A131" s="54" t="s">
        <v>95</v>
      </c>
      <c r="B131" s="55" t="s">
        <v>7</v>
      </c>
      <c r="C131" s="55" t="s">
        <v>40</v>
      </c>
      <c r="D131" s="55" t="s">
        <v>192</v>
      </c>
      <c r="E131" s="56" t="s">
        <v>96</v>
      </c>
      <c r="F131" s="62">
        <v>0</v>
      </c>
      <c r="G131" s="23"/>
    </row>
    <row r="132" spans="1:7" ht="31.5" hidden="1">
      <c r="A132" s="54" t="s">
        <v>103</v>
      </c>
      <c r="B132" s="55" t="s">
        <v>7</v>
      </c>
      <c r="C132" s="55" t="s">
        <v>40</v>
      </c>
      <c r="D132" s="55" t="s">
        <v>192</v>
      </c>
      <c r="E132" s="56" t="s">
        <v>104</v>
      </c>
      <c r="F132" s="62">
        <v>0</v>
      </c>
      <c r="G132" s="23"/>
    </row>
    <row r="133" spans="1:7" ht="85.5">
      <c r="A133" s="35" t="s">
        <v>147</v>
      </c>
      <c r="B133" s="36" t="s">
        <v>7</v>
      </c>
      <c r="C133" s="36" t="s">
        <v>40</v>
      </c>
      <c r="D133" s="36" t="s">
        <v>249</v>
      </c>
      <c r="E133" s="36"/>
      <c r="F133" s="37">
        <f>F134+F135</f>
        <v>3914449</v>
      </c>
      <c r="G133" s="23"/>
    </row>
    <row r="134" spans="1:7" ht="94.5">
      <c r="A134" s="54" t="s">
        <v>95</v>
      </c>
      <c r="B134" s="55" t="s">
        <v>7</v>
      </c>
      <c r="C134" s="55" t="s">
        <v>40</v>
      </c>
      <c r="D134" s="55" t="s">
        <v>191</v>
      </c>
      <c r="E134" s="56" t="s">
        <v>96</v>
      </c>
      <c r="F134" s="62">
        <v>3914449</v>
      </c>
      <c r="G134" s="23"/>
    </row>
    <row r="135" spans="1:7" ht="29.25" customHeight="1">
      <c r="A135" s="54" t="s">
        <v>103</v>
      </c>
      <c r="B135" s="55" t="s">
        <v>7</v>
      </c>
      <c r="C135" s="55" t="s">
        <v>40</v>
      </c>
      <c r="D135" s="55" t="s">
        <v>191</v>
      </c>
      <c r="E135" s="56" t="s">
        <v>104</v>
      </c>
      <c r="F135" s="62">
        <v>0</v>
      </c>
      <c r="G135" s="23"/>
    </row>
    <row r="136" spans="1:7" ht="28.5" hidden="1">
      <c r="A136" s="31" t="s">
        <v>134</v>
      </c>
      <c r="B136" s="32" t="s">
        <v>7</v>
      </c>
      <c r="C136" s="32" t="s">
        <v>40</v>
      </c>
      <c r="D136" s="32" t="s">
        <v>135</v>
      </c>
      <c r="E136" s="32"/>
      <c r="F136" s="33">
        <f>F137</f>
        <v>0</v>
      </c>
      <c r="G136" s="23"/>
    </row>
    <row r="137" spans="1:7" ht="85.5" hidden="1">
      <c r="A137" s="31" t="s">
        <v>93</v>
      </c>
      <c r="B137" s="32" t="s">
        <v>7</v>
      </c>
      <c r="C137" s="32" t="s">
        <v>40</v>
      </c>
      <c r="D137" s="32" t="s">
        <v>136</v>
      </c>
      <c r="E137" s="32"/>
      <c r="F137" s="33">
        <f>F138</f>
        <v>0</v>
      </c>
      <c r="G137" s="23"/>
    </row>
    <row r="138" spans="1:7" ht="28.5" hidden="1">
      <c r="A138" s="35" t="s">
        <v>137</v>
      </c>
      <c r="B138" s="36" t="s">
        <v>7</v>
      </c>
      <c r="C138" s="36" t="s">
        <v>40</v>
      </c>
      <c r="D138" s="36" t="s">
        <v>186</v>
      </c>
      <c r="E138" s="36"/>
      <c r="F138" s="37">
        <f>F139</f>
        <v>0</v>
      </c>
      <c r="G138" s="23"/>
    </row>
    <row r="139" spans="1:7" ht="31.5" hidden="1">
      <c r="A139" s="54" t="s">
        <v>103</v>
      </c>
      <c r="B139" s="55" t="s">
        <v>7</v>
      </c>
      <c r="C139" s="55" t="s">
        <v>40</v>
      </c>
      <c r="D139" s="67" t="s">
        <v>186</v>
      </c>
      <c r="E139" s="55" t="s">
        <v>104</v>
      </c>
      <c r="F139" s="66">
        <v>0</v>
      </c>
      <c r="G139" s="23"/>
    </row>
    <row r="140" spans="1:7" ht="42.75" hidden="1">
      <c r="A140" s="31" t="s">
        <v>148</v>
      </c>
      <c r="B140" s="32" t="s">
        <v>7</v>
      </c>
      <c r="C140" s="32" t="s">
        <v>40</v>
      </c>
      <c r="D140" s="32" t="s">
        <v>149</v>
      </c>
      <c r="E140" s="70"/>
      <c r="F140" s="33">
        <f>F141+F144+F146</f>
        <v>0</v>
      </c>
      <c r="G140" s="23"/>
    </row>
    <row r="141" spans="1:7" ht="85.5" hidden="1">
      <c r="A141" s="69" t="s">
        <v>93</v>
      </c>
      <c r="B141" s="36" t="s">
        <v>7</v>
      </c>
      <c r="C141" s="36" t="s">
        <v>40</v>
      </c>
      <c r="D141" s="36" t="s">
        <v>193</v>
      </c>
      <c r="E141" s="36"/>
      <c r="F141" s="37">
        <f>F142+F143</f>
        <v>0</v>
      </c>
      <c r="G141" s="23"/>
    </row>
    <row r="142" spans="1:7" ht="94.5" hidden="1">
      <c r="A142" s="54" t="s">
        <v>95</v>
      </c>
      <c r="B142" s="55" t="s">
        <v>7</v>
      </c>
      <c r="C142" s="55" t="s">
        <v>40</v>
      </c>
      <c r="D142" s="55" t="s">
        <v>193</v>
      </c>
      <c r="E142" s="56" t="s">
        <v>96</v>
      </c>
      <c r="F142" s="62">
        <v>0</v>
      </c>
      <c r="G142" s="43"/>
    </row>
    <row r="143" spans="1:7" ht="30.75" customHeight="1" hidden="1">
      <c r="A143" s="54" t="s">
        <v>103</v>
      </c>
      <c r="B143" s="55" t="s">
        <v>7</v>
      </c>
      <c r="C143" s="55" t="s">
        <v>40</v>
      </c>
      <c r="D143" s="55" t="s">
        <v>193</v>
      </c>
      <c r="E143" s="56" t="s">
        <v>104</v>
      </c>
      <c r="F143" s="62">
        <v>0</v>
      </c>
      <c r="G143" s="23"/>
    </row>
    <row r="144" spans="1:7" ht="71.25" hidden="1">
      <c r="A144" s="35" t="s">
        <v>150</v>
      </c>
      <c r="B144" s="36" t="s">
        <v>7</v>
      </c>
      <c r="C144" s="36" t="s">
        <v>40</v>
      </c>
      <c r="D144" s="36" t="s">
        <v>194</v>
      </c>
      <c r="E144" s="36"/>
      <c r="F144" s="37">
        <f>F145</f>
        <v>0</v>
      </c>
      <c r="G144" s="23"/>
    </row>
    <row r="145" spans="1:7" ht="94.5" hidden="1">
      <c r="A145" s="54" t="s">
        <v>95</v>
      </c>
      <c r="B145" s="55" t="s">
        <v>7</v>
      </c>
      <c r="C145" s="55" t="s">
        <v>40</v>
      </c>
      <c r="D145" s="55" t="s">
        <v>194</v>
      </c>
      <c r="E145" s="56" t="s">
        <v>96</v>
      </c>
      <c r="F145" s="62">
        <v>0</v>
      </c>
      <c r="G145" s="23"/>
    </row>
    <row r="146" spans="1:7" ht="85.5" hidden="1">
      <c r="A146" s="35" t="s">
        <v>151</v>
      </c>
      <c r="B146" s="36" t="s">
        <v>7</v>
      </c>
      <c r="C146" s="36" t="s">
        <v>40</v>
      </c>
      <c r="D146" s="36" t="s">
        <v>195</v>
      </c>
      <c r="E146" s="36"/>
      <c r="F146" s="37">
        <f>F147+F148</f>
        <v>0</v>
      </c>
      <c r="G146" s="23"/>
    </row>
    <row r="147" spans="1:7" ht="93.75" customHeight="1" hidden="1">
      <c r="A147" s="54" t="s">
        <v>95</v>
      </c>
      <c r="B147" s="55" t="s">
        <v>7</v>
      </c>
      <c r="C147" s="55" t="s">
        <v>40</v>
      </c>
      <c r="D147" s="55" t="s">
        <v>195</v>
      </c>
      <c r="E147" s="56" t="s">
        <v>96</v>
      </c>
      <c r="F147" s="62">
        <v>0</v>
      </c>
      <c r="G147" s="23"/>
    </row>
    <row r="148" spans="1:7" ht="31.5" hidden="1">
      <c r="A148" s="54" t="s">
        <v>103</v>
      </c>
      <c r="B148" s="55" t="s">
        <v>7</v>
      </c>
      <c r="C148" s="55" t="s">
        <v>40</v>
      </c>
      <c r="D148" s="55" t="s">
        <v>195</v>
      </c>
      <c r="E148" s="56" t="s">
        <v>104</v>
      </c>
      <c r="F148" s="62">
        <v>0</v>
      </c>
      <c r="G148" s="23"/>
    </row>
    <row r="149" spans="1:7" ht="28.5">
      <c r="A149" s="31" t="s">
        <v>41</v>
      </c>
      <c r="B149" s="32" t="s">
        <v>7</v>
      </c>
      <c r="C149" s="32" t="s">
        <v>42</v>
      </c>
      <c r="D149" s="32" t="s">
        <v>6</v>
      </c>
      <c r="E149" s="32" t="s">
        <v>6</v>
      </c>
      <c r="F149" s="33">
        <f>F150</f>
        <v>35500</v>
      </c>
      <c r="G149" s="23"/>
    </row>
    <row r="150" spans="1:7" ht="28.5">
      <c r="A150" s="68" t="s">
        <v>142</v>
      </c>
      <c r="B150" s="32" t="s">
        <v>7</v>
      </c>
      <c r="C150" s="32" t="s">
        <v>42</v>
      </c>
      <c r="D150" s="32" t="s">
        <v>143</v>
      </c>
      <c r="E150" s="32"/>
      <c r="F150" s="33">
        <f>F151</f>
        <v>35500</v>
      </c>
      <c r="G150" s="23"/>
    </row>
    <row r="151" spans="1:7" ht="85.5">
      <c r="A151" s="31" t="s">
        <v>93</v>
      </c>
      <c r="B151" s="32" t="s">
        <v>7</v>
      </c>
      <c r="C151" s="32" t="s">
        <v>42</v>
      </c>
      <c r="D151" s="32" t="s">
        <v>152</v>
      </c>
      <c r="E151" s="32"/>
      <c r="F151" s="33">
        <f>F152+F154</f>
        <v>35500</v>
      </c>
      <c r="G151" s="23"/>
    </row>
    <row r="152" spans="1:7" ht="42.75">
      <c r="A152" s="35" t="s">
        <v>153</v>
      </c>
      <c r="B152" s="36" t="s">
        <v>7</v>
      </c>
      <c r="C152" s="36" t="s">
        <v>42</v>
      </c>
      <c r="D152" s="71">
        <v>8030049999</v>
      </c>
      <c r="E152" s="36" t="s">
        <v>6</v>
      </c>
      <c r="F152" s="37">
        <f>F153</f>
        <v>27000</v>
      </c>
      <c r="G152" s="23"/>
    </row>
    <row r="153" spans="1:7" ht="31.5">
      <c r="A153" s="54" t="s">
        <v>103</v>
      </c>
      <c r="B153" s="55" t="s">
        <v>7</v>
      </c>
      <c r="C153" s="55" t="s">
        <v>42</v>
      </c>
      <c r="D153" s="55" t="s">
        <v>196</v>
      </c>
      <c r="E153" s="56" t="s">
        <v>104</v>
      </c>
      <c r="F153" s="62">
        <v>27000</v>
      </c>
      <c r="G153" s="23"/>
    </row>
    <row r="154" spans="1:7" ht="28.5">
      <c r="A154" s="69" t="s">
        <v>154</v>
      </c>
      <c r="B154" s="36" t="s">
        <v>7</v>
      </c>
      <c r="C154" s="36" t="s">
        <v>42</v>
      </c>
      <c r="D154" s="36" t="s">
        <v>197</v>
      </c>
      <c r="E154" s="36"/>
      <c r="F154" s="37">
        <f>F155</f>
        <v>8500</v>
      </c>
      <c r="G154" s="23"/>
    </row>
    <row r="155" spans="1:7" ht="31.5">
      <c r="A155" s="54" t="s">
        <v>103</v>
      </c>
      <c r="B155" s="55" t="s">
        <v>7</v>
      </c>
      <c r="C155" s="55" t="s">
        <v>42</v>
      </c>
      <c r="D155" s="55" t="s">
        <v>197</v>
      </c>
      <c r="E155" s="56" t="s">
        <v>104</v>
      </c>
      <c r="F155" s="62">
        <v>8500</v>
      </c>
      <c r="G155" s="23"/>
    </row>
    <row r="156" spans="1:7" ht="14.25">
      <c r="A156" s="50" t="s">
        <v>155</v>
      </c>
      <c r="B156" s="49" t="s">
        <v>7</v>
      </c>
      <c r="C156" s="49" t="s">
        <v>81</v>
      </c>
      <c r="D156" s="49" t="s">
        <v>6</v>
      </c>
      <c r="E156" s="49" t="s">
        <v>6</v>
      </c>
      <c r="F156" s="29">
        <f>F157</f>
        <v>574000</v>
      </c>
      <c r="G156" s="23"/>
    </row>
    <row r="157" spans="1:7" ht="14.25">
      <c r="A157" s="31" t="s">
        <v>82</v>
      </c>
      <c r="B157" s="32" t="s">
        <v>7</v>
      </c>
      <c r="C157" s="32" t="s">
        <v>9</v>
      </c>
      <c r="D157" s="32"/>
      <c r="E157" s="32"/>
      <c r="F157" s="33">
        <f>F160+F162</f>
        <v>574000</v>
      </c>
      <c r="G157" s="23"/>
    </row>
    <row r="158" spans="1:7" ht="14.25" customHeight="1">
      <c r="A158" s="42" t="s">
        <v>90</v>
      </c>
      <c r="B158" s="32" t="s">
        <v>7</v>
      </c>
      <c r="C158" s="32" t="s">
        <v>9</v>
      </c>
      <c r="D158" s="32" t="s">
        <v>91</v>
      </c>
      <c r="E158" s="32"/>
      <c r="F158" s="33">
        <f>F157</f>
        <v>574000</v>
      </c>
      <c r="G158" s="23"/>
    </row>
    <row r="159" spans="1:7" ht="85.5">
      <c r="A159" s="35" t="s">
        <v>93</v>
      </c>
      <c r="B159" s="36" t="s">
        <v>7</v>
      </c>
      <c r="C159" s="36" t="s">
        <v>9</v>
      </c>
      <c r="D159" s="36" t="s">
        <v>156</v>
      </c>
      <c r="E159" s="36"/>
      <c r="F159" s="37">
        <f>F160</f>
        <v>574000</v>
      </c>
      <c r="G159" s="23"/>
    </row>
    <row r="160" spans="1:7" ht="14.25">
      <c r="A160" s="35" t="s">
        <v>65</v>
      </c>
      <c r="B160" s="36" t="s">
        <v>7</v>
      </c>
      <c r="C160" s="36" t="s">
        <v>9</v>
      </c>
      <c r="D160" s="36" t="s">
        <v>157</v>
      </c>
      <c r="E160" s="36" t="s">
        <v>6</v>
      </c>
      <c r="F160" s="37">
        <f>F161</f>
        <v>574000</v>
      </c>
      <c r="G160" s="23"/>
    </row>
    <row r="161" spans="1:7" ht="31.5">
      <c r="A161" s="54" t="s">
        <v>158</v>
      </c>
      <c r="B161" s="55" t="s">
        <v>7</v>
      </c>
      <c r="C161" s="55" t="s">
        <v>9</v>
      </c>
      <c r="D161" s="55" t="s">
        <v>157</v>
      </c>
      <c r="E161" s="55" t="s">
        <v>159</v>
      </c>
      <c r="F161" s="62">
        <v>574000</v>
      </c>
      <c r="G161" s="23"/>
    </row>
    <row r="162" spans="1:7" ht="71.25">
      <c r="A162" s="35" t="s">
        <v>160</v>
      </c>
      <c r="B162" s="36" t="s">
        <v>7</v>
      </c>
      <c r="C162" s="36" t="s">
        <v>9</v>
      </c>
      <c r="D162" s="36" t="s">
        <v>157</v>
      </c>
      <c r="E162" s="36"/>
      <c r="F162" s="37">
        <f>F163</f>
        <v>0</v>
      </c>
      <c r="G162" s="23"/>
    </row>
    <row r="163" spans="1:7" ht="31.5">
      <c r="A163" s="54" t="s">
        <v>158</v>
      </c>
      <c r="B163" s="55" t="s">
        <v>7</v>
      </c>
      <c r="C163" s="55" t="s">
        <v>9</v>
      </c>
      <c r="D163" s="39" t="s">
        <v>157</v>
      </c>
      <c r="E163" s="56" t="s">
        <v>159</v>
      </c>
      <c r="F163" s="62">
        <v>0</v>
      </c>
      <c r="G163" s="23"/>
    </row>
    <row r="164" spans="1:7" ht="14.25">
      <c r="A164" s="27" t="s">
        <v>43</v>
      </c>
      <c r="B164" s="49" t="s">
        <v>7</v>
      </c>
      <c r="C164" s="49" t="s">
        <v>44</v>
      </c>
      <c r="D164" s="49"/>
      <c r="E164" s="49"/>
      <c r="F164" s="29">
        <f>F165</f>
        <v>310720</v>
      </c>
      <c r="G164" s="23"/>
    </row>
    <row r="165" spans="1:7" ht="14.25">
      <c r="A165" s="31" t="s">
        <v>45</v>
      </c>
      <c r="B165" s="32" t="s">
        <v>7</v>
      </c>
      <c r="C165" s="32" t="s">
        <v>46</v>
      </c>
      <c r="D165" s="32" t="s">
        <v>6</v>
      </c>
      <c r="E165" s="32" t="s">
        <v>6</v>
      </c>
      <c r="F165" s="33">
        <f>F168</f>
        <v>310720</v>
      </c>
      <c r="G165" s="23"/>
    </row>
    <row r="166" spans="1:7" ht="28.5">
      <c r="A166" s="68" t="s">
        <v>142</v>
      </c>
      <c r="B166" s="32" t="s">
        <v>7</v>
      </c>
      <c r="C166" s="32" t="s">
        <v>46</v>
      </c>
      <c r="D166" s="32" t="s">
        <v>143</v>
      </c>
      <c r="E166" s="32"/>
      <c r="F166" s="33">
        <f>F168</f>
        <v>310720</v>
      </c>
      <c r="G166" s="23"/>
    </row>
    <row r="167" spans="1:7" ht="85.5">
      <c r="A167" s="31" t="s">
        <v>93</v>
      </c>
      <c r="B167" s="32" t="s">
        <v>7</v>
      </c>
      <c r="C167" s="32" t="s">
        <v>46</v>
      </c>
      <c r="D167" s="32" t="s">
        <v>152</v>
      </c>
      <c r="E167" s="32"/>
      <c r="F167" s="33">
        <f>F168</f>
        <v>310720</v>
      </c>
      <c r="G167" s="23"/>
    </row>
    <row r="168" spans="1:7" ht="28.5">
      <c r="A168" s="35" t="s">
        <v>162</v>
      </c>
      <c r="B168" s="36" t="s">
        <v>7</v>
      </c>
      <c r="C168" s="36" t="s">
        <v>46</v>
      </c>
      <c r="D168" s="36" t="s">
        <v>198</v>
      </c>
      <c r="E168" s="36" t="s">
        <v>6</v>
      </c>
      <c r="F168" s="37">
        <f>F169</f>
        <v>310720</v>
      </c>
      <c r="G168" s="23"/>
    </row>
    <row r="169" spans="1:7" ht="31.5">
      <c r="A169" s="54" t="s">
        <v>103</v>
      </c>
      <c r="B169" s="55" t="s">
        <v>7</v>
      </c>
      <c r="C169" s="55" t="s">
        <v>46</v>
      </c>
      <c r="D169" s="55" t="s">
        <v>198</v>
      </c>
      <c r="E169" s="55" t="s">
        <v>104</v>
      </c>
      <c r="F169" s="62">
        <v>310720</v>
      </c>
      <c r="G169" s="23"/>
    </row>
    <row r="170" spans="1:7" ht="14.25">
      <c r="A170" s="65" t="s">
        <v>47</v>
      </c>
      <c r="B170" s="49" t="s">
        <v>7</v>
      </c>
      <c r="C170" s="49" t="s">
        <v>48</v>
      </c>
      <c r="D170" s="49"/>
      <c r="E170" s="49"/>
      <c r="F170" s="29">
        <f>F171</f>
        <v>36000</v>
      </c>
      <c r="G170" s="23"/>
    </row>
    <row r="171" spans="1:7" ht="14.25">
      <c r="A171" s="68" t="s">
        <v>49</v>
      </c>
      <c r="B171" s="32" t="s">
        <v>7</v>
      </c>
      <c r="C171" s="32" t="s">
        <v>50</v>
      </c>
      <c r="D171" s="32" t="s">
        <v>6</v>
      </c>
      <c r="E171" s="32" t="s">
        <v>6</v>
      </c>
      <c r="F171" s="33">
        <f>F174</f>
        <v>36000</v>
      </c>
      <c r="G171" s="23"/>
    </row>
    <row r="172" spans="1:7" ht="15.75">
      <c r="A172" s="42" t="s">
        <v>90</v>
      </c>
      <c r="B172" s="32" t="s">
        <v>7</v>
      </c>
      <c r="C172" s="32" t="s">
        <v>50</v>
      </c>
      <c r="D172" s="32" t="s">
        <v>91</v>
      </c>
      <c r="E172" s="32"/>
      <c r="F172" s="33">
        <f>F174</f>
        <v>36000</v>
      </c>
      <c r="G172" s="23"/>
    </row>
    <row r="173" spans="1:7" ht="85.5">
      <c r="A173" s="31" t="s">
        <v>93</v>
      </c>
      <c r="B173" s="32" t="s">
        <v>7</v>
      </c>
      <c r="C173" s="32" t="s">
        <v>50</v>
      </c>
      <c r="D173" s="32" t="s">
        <v>156</v>
      </c>
      <c r="E173" s="32"/>
      <c r="F173" s="33">
        <f>F174</f>
        <v>36000</v>
      </c>
      <c r="G173" s="23"/>
    </row>
    <row r="174" spans="1:7" ht="36" customHeight="1">
      <c r="A174" s="69" t="s">
        <v>51</v>
      </c>
      <c r="B174" s="36" t="s">
        <v>7</v>
      </c>
      <c r="C174" s="36" t="s">
        <v>50</v>
      </c>
      <c r="D174" s="36" t="s">
        <v>163</v>
      </c>
      <c r="E174" s="36" t="s">
        <v>6</v>
      </c>
      <c r="F174" s="37">
        <f>F175</f>
        <v>36000</v>
      </c>
      <c r="G174" s="23"/>
    </row>
    <row r="175" spans="1:7" ht="31.5">
      <c r="A175" s="54" t="s">
        <v>103</v>
      </c>
      <c r="B175" s="56" t="s">
        <v>7</v>
      </c>
      <c r="C175" s="56" t="s">
        <v>50</v>
      </c>
      <c r="D175" s="56" t="s">
        <v>163</v>
      </c>
      <c r="E175" s="56" t="s">
        <v>104</v>
      </c>
      <c r="F175" s="62">
        <v>36000</v>
      </c>
      <c r="G175" s="23"/>
    </row>
    <row r="176" spans="1:7" ht="28.5">
      <c r="A176" s="65" t="s">
        <v>52</v>
      </c>
      <c r="B176" s="49" t="s">
        <v>7</v>
      </c>
      <c r="C176" s="49" t="s">
        <v>53</v>
      </c>
      <c r="D176" s="49"/>
      <c r="E176" s="49"/>
      <c r="F176" s="29">
        <f>F177</f>
        <v>2000</v>
      </c>
      <c r="G176" s="23"/>
    </row>
    <row r="177" spans="1:7" ht="28.5">
      <c r="A177" s="68" t="s">
        <v>54</v>
      </c>
      <c r="B177" s="32" t="s">
        <v>7</v>
      </c>
      <c r="C177" s="32" t="s">
        <v>55</v>
      </c>
      <c r="D177" s="32" t="s">
        <v>6</v>
      </c>
      <c r="E177" s="32" t="s">
        <v>6</v>
      </c>
      <c r="F177" s="33">
        <f>F180</f>
        <v>2000</v>
      </c>
      <c r="G177" s="23"/>
    </row>
    <row r="178" spans="1:7" ht="15.75">
      <c r="A178" s="42" t="s">
        <v>90</v>
      </c>
      <c r="B178" s="32" t="s">
        <v>7</v>
      </c>
      <c r="C178" s="32" t="s">
        <v>55</v>
      </c>
      <c r="D178" s="32" t="s">
        <v>91</v>
      </c>
      <c r="E178" s="32"/>
      <c r="F178" s="33">
        <f>F180</f>
        <v>2000</v>
      </c>
      <c r="G178" s="23"/>
    </row>
    <row r="179" spans="1:7" ht="85.5">
      <c r="A179" s="31" t="s">
        <v>93</v>
      </c>
      <c r="B179" s="32" t="s">
        <v>7</v>
      </c>
      <c r="C179" s="32" t="s">
        <v>55</v>
      </c>
      <c r="D179" s="32" t="s">
        <v>156</v>
      </c>
      <c r="E179" s="32"/>
      <c r="F179" s="33">
        <f>F180</f>
        <v>2000</v>
      </c>
      <c r="G179" s="23"/>
    </row>
    <row r="180" spans="1:7" ht="28.5">
      <c r="A180" s="69" t="s">
        <v>56</v>
      </c>
      <c r="B180" s="36" t="s">
        <v>7</v>
      </c>
      <c r="C180" s="36" t="s">
        <v>55</v>
      </c>
      <c r="D180" s="36" t="s">
        <v>164</v>
      </c>
      <c r="E180" s="36" t="s">
        <v>6</v>
      </c>
      <c r="F180" s="37">
        <f>F181</f>
        <v>2000</v>
      </c>
      <c r="G180" s="23"/>
    </row>
    <row r="181" spans="1:7" ht="31.5">
      <c r="A181" s="54" t="s">
        <v>165</v>
      </c>
      <c r="B181" s="56" t="s">
        <v>7</v>
      </c>
      <c r="C181" s="56" t="s">
        <v>55</v>
      </c>
      <c r="D181" s="56" t="s">
        <v>164</v>
      </c>
      <c r="E181" s="56" t="s">
        <v>166</v>
      </c>
      <c r="F181" s="62">
        <v>2000</v>
      </c>
      <c r="G181" s="23"/>
    </row>
    <row r="182" spans="1:7" ht="63">
      <c r="A182" s="72" t="s">
        <v>86</v>
      </c>
      <c r="B182" s="49" t="s">
        <v>7</v>
      </c>
      <c r="C182" s="49" t="s">
        <v>57</v>
      </c>
      <c r="D182" s="49"/>
      <c r="E182" s="49"/>
      <c r="F182" s="29">
        <f>F183</f>
        <v>646504</v>
      </c>
      <c r="G182" s="23"/>
    </row>
    <row r="183" spans="1:7" ht="31.5">
      <c r="A183" s="47" t="s">
        <v>87</v>
      </c>
      <c r="B183" s="32" t="s">
        <v>7</v>
      </c>
      <c r="C183" s="32" t="s">
        <v>58</v>
      </c>
      <c r="D183" s="32" t="s">
        <v>6</v>
      </c>
      <c r="E183" s="32" t="s">
        <v>6</v>
      </c>
      <c r="F183" s="33">
        <f>F184</f>
        <v>646504</v>
      </c>
      <c r="G183" s="23"/>
    </row>
    <row r="184" spans="1:7" ht="114">
      <c r="A184" s="73" t="s">
        <v>167</v>
      </c>
      <c r="B184" s="32" t="s">
        <v>7</v>
      </c>
      <c r="C184" s="32" t="s">
        <v>58</v>
      </c>
      <c r="D184" s="32" t="s">
        <v>226</v>
      </c>
      <c r="E184" s="32"/>
      <c r="F184" s="33">
        <f>F185+F191</f>
        <v>646504</v>
      </c>
      <c r="G184" s="23"/>
    </row>
    <row r="185" spans="1:7" ht="85.5">
      <c r="A185" s="31" t="s">
        <v>93</v>
      </c>
      <c r="B185" s="32" t="s">
        <v>7</v>
      </c>
      <c r="C185" s="32" t="s">
        <v>58</v>
      </c>
      <c r="D185" s="32" t="s">
        <v>219</v>
      </c>
      <c r="E185" s="32"/>
      <c r="F185" s="33">
        <f>F186</f>
        <v>646504</v>
      </c>
      <c r="G185" s="23"/>
    </row>
    <row r="186" spans="1:7" ht="15.75">
      <c r="A186" s="74" t="s">
        <v>59</v>
      </c>
      <c r="B186" s="36" t="s">
        <v>7</v>
      </c>
      <c r="C186" s="36" t="s">
        <v>58</v>
      </c>
      <c r="D186" s="36" t="s">
        <v>219</v>
      </c>
      <c r="E186" s="36" t="s">
        <v>168</v>
      </c>
      <c r="F186" s="37">
        <f>F187+F190+F188+F189</f>
        <v>646504</v>
      </c>
      <c r="G186" s="23"/>
    </row>
    <row r="187" spans="1:7" ht="47.25" customHeight="1">
      <c r="A187" s="75" t="s">
        <v>169</v>
      </c>
      <c r="B187" s="76" t="s">
        <v>7</v>
      </c>
      <c r="C187" s="76" t="s">
        <v>58</v>
      </c>
      <c r="D187" s="76" t="s">
        <v>220</v>
      </c>
      <c r="E187" s="76" t="s">
        <v>168</v>
      </c>
      <c r="F187" s="46">
        <v>354927</v>
      </c>
      <c r="G187" s="23"/>
    </row>
    <row r="188" spans="1:7" ht="28.5">
      <c r="A188" s="75" t="s">
        <v>210</v>
      </c>
      <c r="B188" s="76" t="s">
        <v>7</v>
      </c>
      <c r="C188" s="76" t="s">
        <v>58</v>
      </c>
      <c r="D188" s="76" t="s">
        <v>221</v>
      </c>
      <c r="E188" s="76" t="s">
        <v>168</v>
      </c>
      <c r="F188" s="46">
        <v>49267</v>
      </c>
      <c r="G188" s="23"/>
    </row>
    <row r="189" spans="1:7" ht="42.75">
      <c r="A189" s="75" t="s">
        <v>170</v>
      </c>
      <c r="B189" s="76" t="s">
        <v>7</v>
      </c>
      <c r="C189" s="76" t="s">
        <v>58</v>
      </c>
      <c r="D189" s="76" t="s">
        <v>222</v>
      </c>
      <c r="E189" s="76" t="s">
        <v>168</v>
      </c>
      <c r="F189" s="46">
        <v>88282</v>
      </c>
      <c r="G189" s="23"/>
    </row>
    <row r="190" spans="1:7" ht="38.25" customHeight="1">
      <c r="A190" s="75" t="s">
        <v>60</v>
      </c>
      <c r="B190" s="76" t="s">
        <v>7</v>
      </c>
      <c r="C190" s="76" t="s">
        <v>58</v>
      </c>
      <c r="D190" s="76" t="s">
        <v>223</v>
      </c>
      <c r="E190" s="76" t="s">
        <v>168</v>
      </c>
      <c r="F190" s="46">
        <v>154028</v>
      </c>
      <c r="G190" s="23"/>
    </row>
    <row r="191" spans="1:7" ht="57" hidden="1">
      <c r="A191" s="69" t="s">
        <v>206</v>
      </c>
      <c r="B191" s="36" t="s">
        <v>58</v>
      </c>
      <c r="C191" s="36" t="s">
        <v>58</v>
      </c>
      <c r="D191" s="36" t="s">
        <v>207</v>
      </c>
      <c r="E191" s="36"/>
      <c r="F191" s="37">
        <f>F192</f>
        <v>0</v>
      </c>
      <c r="G191" s="23"/>
    </row>
    <row r="192" spans="1:7" ht="14.25" hidden="1">
      <c r="A192" s="75" t="s">
        <v>208</v>
      </c>
      <c r="B192" s="76" t="s">
        <v>7</v>
      </c>
      <c r="C192" s="76" t="s">
        <v>58</v>
      </c>
      <c r="D192" s="76" t="s">
        <v>207</v>
      </c>
      <c r="E192" s="76" t="s">
        <v>168</v>
      </c>
      <c r="F192" s="46">
        <f>F193</f>
        <v>0</v>
      </c>
      <c r="G192" s="23"/>
    </row>
    <row r="193" spans="1:7" ht="57" hidden="1">
      <c r="A193" s="75" t="s">
        <v>169</v>
      </c>
      <c r="B193" s="76" t="s">
        <v>7</v>
      </c>
      <c r="C193" s="76" t="s">
        <v>58</v>
      </c>
      <c r="D193" s="76" t="s">
        <v>209</v>
      </c>
      <c r="E193" s="76" t="s">
        <v>168</v>
      </c>
      <c r="F193" s="46">
        <v>0</v>
      </c>
      <c r="G193" s="23"/>
    </row>
    <row r="194" spans="1:7" ht="15">
      <c r="A194" s="77" t="s">
        <v>8</v>
      </c>
      <c r="B194" s="78" t="s">
        <v>6</v>
      </c>
      <c r="C194" s="78" t="s">
        <v>6</v>
      </c>
      <c r="D194" s="78" t="s">
        <v>6</v>
      </c>
      <c r="E194" s="78" t="s">
        <v>6</v>
      </c>
      <c r="F194" s="79">
        <f>F13+F22+F36+F47+F52+F58+F63+F70+F78+F89+F95+F100+F109+F123+F149+F157+F165+F171+F177+F183</f>
        <v>15684727</v>
      </c>
      <c r="G194" s="23"/>
    </row>
    <row r="197" spans="1:6" ht="15.75">
      <c r="A197" s="146"/>
      <c r="B197" s="5"/>
      <c r="C197"/>
      <c r="D197"/>
      <c r="E197"/>
      <c r="F197"/>
    </row>
    <row r="198" spans="1:6" ht="15.75">
      <c r="A198" s="146"/>
      <c r="B198" s="5"/>
      <c r="C198" s="146"/>
      <c r="D198"/>
      <c r="E198"/>
      <c r="F198"/>
    </row>
  </sheetData>
  <sheetProtection/>
  <mergeCells count="13">
    <mergeCell ref="A6:F6"/>
    <mergeCell ref="B5:C5"/>
    <mergeCell ref="A1:F1"/>
    <mergeCell ref="A2:F2"/>
    <mergeCell ref="A3:F3"/>
    <mergeCell ref="A4:F4"/>
    <mergeCell ref="F9:F10"/>
    <mergeCell ref="A7:E7"/>
    <mergeCell ref="A9:A10"/>
    <mergeCell ref="B9:B10"/>
    <mergeCell ref="C9:C10"/>
    <mergeCell ref="D9:D10"/>
    <mergeCell ref="E9:E10"/>
  </mergeCells>
  <printOptions/>
  <pageMargins left="0.7480314960629921" right="0.31496062992125984" top="0.23" bottom="0.26" header="0.18" footer="0.17"/>
  <pageSetup fitToHeight="6" horizontalDpi="600" verticalDpi="600" orientation="portrait" paperSize="9" scale="70" r:id="rId1"/>
  <colBreaks count="1" manualBreakCount="1">
    <brk id="6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200"/>
  <sheetViews>
    <sheetView zoomScale="90" zoomScaleNormal="90" zoomScaleSheetLayoutView="75" zoomScalePageLayoutView="0" workbookViewId="0" topLeftCell="A1">
      <selection activeCell="G59" sqref="G59"/>
    </sheetView>
  </sheetViews>
  <sheetFormatPr defaultColWidth="9.00390625" defaultRowHeight="12.75"/>
  <cols>
    <col min="1" max="1" width="50.125" style="0" customWidth="1"/>
    <col min="2" max="2" width="9.25390625" style="2" customWidth="1"/>
    <col min="3" max="3" width="8.75390625" style="2" customWidth="1"/>
    <col min="4" max="4" width="14.125" style="2" customWidth="1"/>
    <col min="5" max="5" width="5.375" style="2" customWidth="1"/>
    <col min="6" max="6" width="15.875" style="121" customWidth="1"/>
    <col min="7" max="7" width="17.625" style="122" customWidth="1"/>
    <col min="8" max="8" width="15.25390625" style="133" customWidth="1"/>
    <col min="9" max="9" width="15.625" style="0" customWidth="1"/>
    <col min="10" max="10" width="16.625" style="0" customWidth="1"/>
    <col min="11" max="11" width="11.75390625" style="0" bestFit="1" customWidth="1"/>
    <col min="13" max="13" width="13.25390625" style="0" bestFit="1" customWidth="1"/>
    <col min="14" max="14" width="11.625" style="0" customWidth="1"/>
    <col min="15" max="15" width="10.25390625" style="0" customWidth="1"/>
  </cols>
  <sheetData>
    <row r="1" spans="1:8" ht="15.75">
      <c r="A1" s="164" t="s">
        <v>174</v>
      </c>
      <c r="B1" s="164"/>
      <c r="C1" s="164"/>
      <c r="D1" s="164"/>
      <c r="E1" s="164"/>
      <c r="F1" s="164"/>
      <c r="G1" s="164"/>
      <c r="H1" s="126"/>
    </row>
    <row r="2" spans="1:8" ht="15.75">
      <c r="A2" s="164" t="s">
        <v>0</v>
      </c>
      <c r="B2" s="164"/>
      <c r="C2" s="164"/>
      <c r="D2" s="164"/>
      <c r="E2" s="164"/>
      <c r="F2" s="164"/>
      <c r="G2" s="164"/>
      <c r="H2" s="126"/>
    </row>
    <row r="3" spans="1:8" ht="15.75">
      <c r="A3" s="164" t="s">
        <v>212</v>
      </c>
      <c r="B3" s="164"/>
      <c r="C3" s="164"/>
      <c r="D3" s="164"/>
      <c r="E3" s="164"/>
      <c r="F3" s="164"/>
      <c r="G3" s="164"/>
      <c r="H3" s="126"/>
    </row>
    <row r="4" spans="1:8" ht="15.75">
      <c r="A4" s="164" t="s">
        <v>242</v>
      </c>
      <c r="B4" s="164"/>
      <c r="C4" s="164"/>
      <c r="D4" s="164"/>
      <c r="E4" s="164"/>
      <c r="F4" s="164"/>
      <c r="G4" s="164"/>
      <c r="H4" s="126"/>
    </row>
    <row r="5" spans="1:8" ht="15.75">
      <c r="A5" s="3"/>
      <c r="B5" s="163"/>
      <c r="C5" s="163"/>
      <c r="D5" s="4"/>
      <c r="E5" s="4"/>
      <c r="F5" s="103"/>
      <c r="G5" s="104"/>
      <c r="H5" s="127"/>
    </row>
    <row r="6" spans="1:14" ht="57.75" customHeight="1">
      <c r="A6" s="162" t="s">
        <v>243</v>
      </c>
      <c r="B6" s="162"/>
      <c r="C6" s="162"/>
      <c r="D6" s="162"/>
      <c r="E6" s="162"/>
      <c r="F6" s="162"/>
      <c r="G6" s="162"/>
      <c r="H6" s="128"/>
      <c r="N6" s="86" t="s">
        <v>200</v>
      </c>
    </row>
    <row r="7" spans="1:14" ht="15.75" thickBot="1">
      <c r="A7" s="157"/>
      <c r="B7" s="157"/>
      <c r="C7" s="157"/>
      <c r="D7" s="157"/>
      <c r="E7" s="157"/>
      <c r="F7" s="90"/>
      <c r="G7" s="105"/>
      <c r="H7" s="129"/>
      <c r="N7" s="86">
        <f>G19+G30+G31+G133+G134++G147</f>
        <v>0</v>
      </c>
    </row>
    <row r="8" spans="1:16" ht="15.75" hidden="1" thickBot="1">
      <c r="A8" s="22"/>
      <c r="B8" s="8"/>
      <c r="C8" s="8"/>
      <c r="D8" s="8"/>
      <c r="E8" s="8"/>
      <c r="F8" s="106"/>
      <c r="G8" s="105"/>
      <c r="H8" s="129"/>
      <c r="N8" s="86"/>
      <c r="O8" s="86"/>
      <c r="P8" s="86"/>
    </row>
    <row r="9" spans="1:13" ht="15" customHeight="1">
      <c r="A9" s="158" t="s">
        <v>1</v>
      </c>
      <c r="B9" s="160" t="s">
        <v>2</v>
      </c>
      <c r="C9" s="160" t="s">
        <v>3</v>
      </c>
      <c r="D9" s="160" t="s">
        <v>4</v>
      </c>
      <c r="E9" s="160" t="s">
        <v>5</v>
      </c>
      <c r="F9" s="165" t="s">
        <v>232</v>
      </c>
      <c r="G9" s="165" t="s">
        <v>244</v>
      </c>
      <c r="H9" s="130"/>
      <c r="I9" s="23"/>
      <c r="M9" t="s">
        <v>201</v>
      </c>
    </row>
    <row r="10" spans="1:13" ht="15" customHeight="1">
      <c r="A10" s="159"/>
      <c r="B10" s="161"/>
      <c r="C10" s="161"/>
      <c r="D10" s="161"/>
      <c r="E10" s="161"/>
      <c r="F10" s="166"/>
      <c r="G10" s="166"/>
      <c r="H10" s="130"/>
      <c r="I10" s="23"/>
      <c r="M10" s="86" t="e">
        <f>G21+G33+#REF!+G39+G41+G136+G137+G149+G150+G165+G195</f>
        <v>#REF!</v>
      </c>
    </row>
    <row r="11" spans="1:9" ht="14.25">
      <c r="A11" s="24" t="s">
        <v>11</v>
      </c>
      <c r="B11" s="25" t="s">
        <v>7</v>
      </c>
      <c r="C11" s="25" t="s">
        <v>6</v>
      </c>
      <c r="D11" s="25" t="s">
        <v>6</v>
      </c>
      <c r="E11" s="25" t="s">
        <v>6</v>
      </c>
      <c r="F11" s="91">
        <f>F12+F59+F64+F79+F96+F124+F158+F166+F172+F178+F184</f>
        <v>13416743.120000001</v>
      </c>
      <c r="G11" s="107">
        <f>G12+G59+G64+G79+G96+G124+G158+G166+G172+G178+G184</f>
        <v>13318611.879999999</v>
      </c>
      <c r="H11" s="23">
        <f>F11-2398085</f>
        <v>11018658.120000001</v>
      </c>
      <c r="I11" s="23">
        <f>G11-2402089</f>
        <v>10916522.879999999</v>
      </c>
    </row>
    <row r="12" spans="1:9" ht="15">
      <c r="A12" s="27" t="s">
        <v>70</v>
      </c>
      <c r="B12" s="28" t="s">
        <v>7</v>
      </c>
      <c r="C12" s="28" t="s">
        <v>12</v>
      </c>
      <c r="D12" s="28" t="s">
        <v>6</v>
      </c>
      <c r="E12" s="29"/>
      <c r="F12" s="108">
        <f>F13+F22+F34+F48++F53</f>
        <v>2830558.12</v>
      </c>
      <c r="G12" s="96">
        <f>G13+G22+G34+G48++G53</f>
        <v>3730750.88</v>
      </c>
      <c r="H12" s="131"/>
      <c r="I12" s="23"/>
    </row>
    <row r="13" spans="1:13" ht="42.75">
      <c r="A13" s="31" t="s">
        <v>89</v>
      </c>
      <c r="B13" s="32" t="s">
        <v>7</v>
      </c>
      <c r="C13" s="32" t="s">
        <v>13</v>
      </c>
      <c r="D13" s="32" t="s">
        <v>6</v>
      </c>
      <c r="E13" s="32" t="s">
        <v>6</v>
      </c>
      <c r="F13" s="92">
        <f>F14</f>
        <v>624744</v>
      </c>
      <c r="G13" s="109">
        <f>G14</f>
        <v>1287944</v>
      </c>
      <c r="H13" s="123"/>
      <c r="I13" s="23"/>
      <c r="M13" t="s">
        <v>199</v>
      </c>
    </row>
    <row r="14" spans="1:13" ht="15.75">
      <c r="A14" s="34" t="s">
        <v>90</v>
      </c>
      <c r="B14" s="25" t="s">
        <v>7</v>
      </c>
      <c r="C14" s="25" t="s">
        <v>13</v>
      </c>
      <c r="D14" s="25" t="s">
        <v>91</v>
      </c>
      <c r="E14" s="25" t="s">
        <v>6</v>
      </c>
      <c r="F14" s="91">
        <f>F15</f>
        <v>624744</v>
      </c>
      <c r="G14" s="107">
        <f>G15</f>
        <v>1287944</v>
      </c>
      <c r="H14" s="123"/>
      <c r="I14" s="23"/>
      <c r="M14" s="86">
        <f>G17+G26+G27+G28+G52+G69+G71+G76+G78+G84+G86+G88+G90+G95+G101+G106+G108+G115+G117+G119+G121+G129+G130+G131+G141+G144+G145+G155+G157+G171++G177+G183+G189+G192+G190+G191</f>
        <v>10696614.879999999</v>
      </c>
    </row>
    <row r="15" spans="1:9" ht="14.25">
      <c r="A15" s="35" t="s">
        <v>14</v>
      </c>
      <c r="B15" s="36" t="s">
        <v>7</v>
      </c>
      <c r="C15" s="36" t="s">
        <v>13</v>
      </c>
      <c r="D15" s="36" t="s">
        <v>92</v>
      </c>
      <c r="E15" s="36"/>
      <c r="F15" s="93">
        <f>F16+F18+F20</f>
        <v>624744</v>
      </c>
      <c r="G15" s="110">
        <f>G16+G18+G20</f>
        <v>1287944</v>
      </c>
      <c r="H15" s="123"/>
      <c r="I15" s="23"/>
    </row>
    <row r="16" spans="1:9" ht="85.5">
      <c r="A16" s="35" t="s">
        <v>93</v>
      </c>
      <c r="B16" s="36" t="s">
        <v>7</v>
      </c>
      <c r="C16" s="36" t="s">
        <v>13</v>
      </c>
      <c r="D16" s="36" t="s">
        <v>94</v>
      </c>
      <c r="E16" s="36"/>
      <c r="F16" s="93">
        <f>F17</f>
        <v>624744</v>
      </c>
      <c r="G16" s="110">
        <f>G17</f>
        <v>1287944</v>
      </c>
      <c r="H16" s="123"/>
      <c r="I16" s="23"/>
    </row>
    <row r="17" spans="1:9" ht="94.5">
      <c r="A17" s="38" t="s">
        <v>95</v>
      </c>
      <c r="B17" s="39" t="s">
        <v>7</v>
      </c>
      <c r="C17" s="39" t="s">
        <v>13</v>
      </c>
      <c r="D17" s="39" t="s">
        <v>94</v>
      </c>
      <c r="E17" s="39" t="s">
        <v>96</v>
      </c>
      <c r="F17" s="94">
        <v>624744</v>
      </c>
      <c r="G17" s="111">
        <v>1287944</v>
      </c>
      <c r="H17" s="123"/>
      <c r="I17" s="23"/>
    </row>
    <row r="18" spans="1:9" ht="0.75" customHeight="1">
      <c r="A18" s="35" t="s">
        <v>97</v>
      </c>
      <c r="B18" s="36" t="s">
        <v>7</v>
      </c>
      <c r="C18" s="36" t="s">
        <v>13</v>
      </c>
      <c r="D18" s="36" t="s">
        <v>98</v>
      </c>
      <c r="E18" s="36"/>
      <c r="F18" s="93">
        <f>F19</f>
        <v>0</v>
      </c>
      <c r="G18" s="110">
        <f>G19</f>
        <v>0</v>
      </c>
      <c r="H18" s="123"/>
      <c r="I18" s="23"/>
    </row>
    <row r="19" spans="1:9" ht="94.5" hidden="1">
      <c r="A19" s="38" t="s">
        <v>95</v>
      </c>
      <c r="B19" s="39" t="s">
        <v>7</v>
      </c>
      <c r="C19" s="39" t="s">
        <v>13</v>
      </c>
      <c r="D19" s="39" t="s">
        <v>98</v>
      </c>
      <c r="E19" s="39" t="s">
        <v>96</v>
      </c>
      <c r="F19" s="94">
        <v>0</v>
      </c>
      <c r="G19" s="111">
        <v>0</v>
      </c>
      <c r="H19" s="123"/>
      <c r="I19" s="23"/>
    </row>
    <row r="20" spans="1:9" ht="0.75" customHeight="1">
      <c r="A20" s="35" t="s">
        <v>99</v>
      </c>
      <c r="B20" s="36" t="s">
        <v>7</v>
      </c>
      <c r="C20" s="36" t="s">
        <v>13</v>
      </c>
      <c r="D20" s="36" t="s">
        <v>100</v>
      </c>
      <c r="E20" s="36"/>
      <c r="F20" s="93">
        <f>F21</f>
        <v>0</v>
      </c>
      <c r="G20" s="110">
        <f>G21</f>
        <v>0</v>
      </c>
      <c r="H20" s="23">
        <f>F20+F32+F37+F135+F148+F164+F193</f>
        <v>1783341</v>
      </c>
      <c r="I20" s="23">
        <f>G20+G32+G37+G135+G148+G164+G193</f>
        <v>1626737</v>
      </c>
    </row>
    <row r="21" spans="1:9" ht="94.5" hidden="1">
      <c r="A21" s="38" t="s">
        <v>95</v>
      </c>
      <c r="B21" s="39" t="s">
        <v>7</v>
      </c>
      <c r="C21" s="39" t="s">
        <v>13</v>
      </c>
      <c r="D21" s="39" t="s">
        <v>100</v>
      </c>
      <c r="E21" s="39" t="s">
        <v>96</v>
      </c>
      <c r="F21" s="94">
        <v>0</v>
      </c>
      <c r="G21" s="111">
        <v>0</v>
      </c>
      <c r="H21" s="123"/>
      <c r="I21" s="23"/>
    </row>
    <row r="22" spans="1:9" ht="71.25">
      <c r="A22" s="41" t="s">
        <v>15</v>
      </c>
      <c r="B22" s="32" t="s">
        <v>7</v>
      </c>
      <c r="C22" s="32" t="s">
        <v>16</v>
      </c>
      <c r="D22" s="32" t="s">
        <v>6</v>
      </c>
      <c r="E22" s="32" t="s">
        <v>6</v>
      </c>
      <c r="F22" s="92">
        <f>F23+F42</f>
        <v>2183114.12</v>
      </c>
      <c r="G22" s="109">
        <f>G23+G42</f>
        <v>2432106.88</v>
      </c>
      <c r="H22" s="123"/>
      <c r="I22" s="23"/>
    </row>
    <row r="23" spans="1:9" ht="15.75">
      <c r="A23" s="42" t="s">
        <v>90</v>
      </c>
      <c r="B23" s="32" t="s">
        <v>7</v>
      </c>
      <c r="C23" s="32" t="s">
        <v>16</v>
      </c>
      <c r="D23" s="32" t="s">
        <v>91</v>
      </c>
      <c r="E23" s="32"/>
      <c r="F23" s="92">
        <f>F24</f>
        <v>2173114.12</v>
      </c>
      <c r="G23" s="109">
        <f>G24</f>
        <v>2432106.88</v>
      </c>
      <c r="H23" s="123"/>
      <c r="I23" s="23"/>
    </row>
    <row r="24" spans="1:9" ht="14.25">
      <c r="A24" s="35" t="s">
        <v>17</v>
      </c>
      <c r="B24" s="36" t="s">
        <v>7</v>
      </c>
      <c r="C24" s="36" t="s">
        <v>16</v>
      </c>
      <c r="D24" s="36" t="s">
        <v>101</v>
      </c>
      <c r="E24" s="36" t="s">
        <v>6</v>
      </c>
      <c r="F24" s="93">
        <f>F25+F45</f>
        <v>2173114.12</v>
      </c>
      <c r="G24" s="110">
        <f>G25+G45</f>
        <v>2432106.88</v>
      </c>
      <c r="H24" s="123"/>
      <c r="I24" s="23"/>
    </row>
    <row r="25" spans="1:9" ht="85.5">
      <c r="A25" s="35" t="s">
        <v>93</v>
      </c>
      <c r="B25" s="36" t="s">
        <v>7</v>
      </c>
      <c r="C25" s="36" t="s">
        <v>16</v>
      </c>
      <c r="D25" s="36" t="s">
        <v>102</v>
      </c>
      <c r="E25" s="36"/>
      <c r="F25" s="93">
        <f>F26+F27+F28</f>
        <v>2173114.12</v>
      </c>
      <c r="G25" s="110">
        <f>G26+G27+G28</f>
        <v>2432106.88</v>
      </c>
      <c r="H25" s="123"/>
      <c r="I25" s="23"/>
    </row>
    <row r="26" spans="1:9" ht="94.5">
      <c r="A26" s="38" t="s">
        <v>95</v>
      </c>
      <c r="B26" s="39" t="s">
        <v>7</v>
      </c>
      <c r="C26" s="39" t="s">
        <v>16</v>
      </c>
      <c r="D26" s="39" t="s">
        <v>102</v>
      </c>
      <c r="E26" s="39" t="s">
        <v>96</v>
      </c>
      <c r="F26" s="94">
        <v>1339114.12</v>
      </c>
      <c r="G26" s="94">
        <v>1610157</v>
      </c>
      <c r="H26" s="123"/>
      <c r="I26" s="43"/>
    </row>
    <row r="27" spans="1:9" ht="47.25">
      <c r="A27" s="38" t="s">
        <v>103</v>
      </c>
      <c r="B27" s="39" t="s">
        <v>7</v>
      </c>
      <c r="C27" s="39" t="s">
        <v>16</v>
      </c>
      <c r="D27" s="39" t="s">
        <v>102</v>
      </c>
      <c r="E27" s="39" t="s">
        <v>104</v>
      </c>
      <c r="F27" s="94">
        <v>829000</v>
      </c>
      <c r="G27" s="111">
        <v>816949.88</v>
      </c>
      <c r="H27" s="123"/>
      <c r="I27" s="43"/>
    </row>
    <row r="28" spans="1:9" ht="15.75">
      <c r="A28" s="38" t="s">
        <v>105</v>
      </c>
      <c r="B28" s="39" t="s">
        <v>7</v>
      </c>
      <c r="C28" s="39" t="s">
        <v>16</v>
      </c>
      <c r="D28" s="39" t="s">
        <v>102</v>
      </c>
      <c r="E28" s="39" t="s">
        <v>106</v>
      </c>
      <c r="F28" s="94">
        <v>5000</v>
      </c>
      <c r="G28" s="111">
        <v>5000</v>
      </c>
      <c r="H28" s="123"/>
      <c r="I28" s="23"/>
    </row>
    <row r="29" spans="1:9" ht="55.5" customHeight="1" hidden="1">
      <c r="A29" s="35" t="s">
        <v>107</v>
      </c>
      <c r="B29" s="36" t="s">
        <v>7</v>
      </c>
      <c r="C29" s="36" t="s">
        <v>16</v>
      </c>
      <c r="D29" s="36" t="s">
        <v>108</v>
      </c>
      <c r="E29" s="36"/>
      <c r="F29" s="93">
        <f>F30+F31</f>
        <v>0</v>
      </c>
      <c r="G29" s="110">
        <f>G30+G31</f>
        <v>0</v>
      </c>
      <c r="H29" s="23">
        <f>F29+F132+F146</f>
        <v>0</v>
      </c>
      <c r="I29" s="23">
        <f>G29+G132+G146</f>
        <v>0</v>
      </c>
    </row>
    <row r="30" spans="1:9" ht="94.5" hidden="1">
      <c r="A30" s="38" t="s">
        <v>95</v>
      </c>
      <c r="B30" s="39" t="s">
        <v>7</v>
      </c>
      <c r="C30" s="39" t="s">
        <v>16</v>
      </c>
      <c r="D30" s="39" t="s">
        <v>108</v>
      </c>
      <c r="E30" s="39" t="s">
        <v>96</v>
      </c>
      <c r="F30" s="94">
        <v>0</v>
      </c>
      <c r="G30" s="111">
        <v>0</v>
      </c>
      <c r="H30" s="123"/>
      <c r="I30" s="23"/>
    </row>
    <row r="31" spans="1:9" ht="47.25" hidden="1">
      <c r="A31" s="38" t="s">
        <v>103</v>
      </c>
      <c r="B31" s="39" t="s">
        <v>7</v>
      </c>
      <c r="C31" s="39" t="s">
        <v>16</v>
      </c>
      <c r="D31" s="39" t="s">
        <v>108</v>
      </c>
      <c r="E31" s="39" t="s">
        <v>104</v>
      </c>
      <c r="F31" s="94">
        <v>0</v>
      </c>
      <c r="G31" s="111">
        <v>0</v>
      </c>
      <c r="H31" s="123"/>
      <c r="I31" s="23"/>
    </row>
    <row r="32" spans="1:9" ht="0.75" customHeight="1">
      <c r="A32" s="35" t="s">
        <v>109</v>
      </c>
      <c r="B32" s="36" t="s">
        <v>7</v>
      </c>
      <c r="C32" s="36" t="s">
        <v>16</v>
      </c>
      <c r="D32" s="36" t="s">
        <v>110</v>
      </c>
      <c r="E32" s="36"/>
      <c r="F32" s="93">
        <f>F33</f>
        <v>0</v>
      </c>
      <c r="G32" s="110">
        <f>G33</f>
        <v>0</v>
      </c>
      <c r="H32" s="123"/>
      <c r="I32" s="23"/>
    </row>
    <row r="33" spans="1:9" ht="94.5" hidden="1">
      <c r="A33" s="38" t="s">
        <v>95</v>
      </c>
      <c r="B33" s="39" t="s">
        <v>7</v>
      </c>
      <c r="C33" s="39" t="s">
        <v>16</v>
      </c>
      <c r="D33" s="39" t="s">
        <v>110</v>
      </c>
      <c r="E33" s="39" t="s">
        <v>96</v>
      </c>
      <c r="F33" s="94">
        <v>0</v>
      </c>
      <c r="G33" s="94">
        <v>0</v>
      </c>
      <c r="H33" s="123"/>
      <c r="I33" s="23"/>
    </row>
    <row r="34" spans="1:9" ht="31.5" hidden="1">
      <c r="A34" s="44" t="s">
        <v>111</v>
      </c>
      <c r="B34" s="32" t="s">
        <v>7</v>
      </c>
      <c r="C34" s="32" t="s">
        <v>112</v>
      </c>
      <c r="D34" s="32"/>
      <c r="E34" s="32"/>
      <c r="F34" s="92">
        <f>F36</f>
        <v>0</v>
      </c>
      <c r="G34" s="109">
        <f>G36</f>
        <v>0</v>
      </c>
      <c r="H34" s="123"/>
      <c r="I34" s="23"/>
    </row>
    <row r="35" spans="1:9" ht="15.75" hidden="1">
      <c r="A35" s="42" t="s">
        <v>90</v>
      </c>
      <c r="B35" s="32" t="s">
        <v>7</v>
      </c>
      <c r="C35" s="32" t="s">
        <v>112</v>
      </c>
      <c r="D35" s="32" t="s">
        <v>91</v>
      </c>
      <c r="E35" s="32"/>
      <c r="F35" s="92">
        <f>F36</f>
        <v>0</v>
      </c>
      <c r="G35" s="109">
        <f>G36</f>
        <v>0</v>
      </c>
      <c r="H35" s="123"/>
      <c r="I35" s="23"/>
    </row>
    <row r="36" spans="1:9" ht="14.25" hidden="1">
      <c r="A36" s="24" t="s">
        <v>113</v>
      </c>
      <c r="B36" s="25" t="s">
        <v>7</v>
      </c>
      <c r="C36" s="25" t="s">
        <v>112</v>
      </c>
      <c r="D36" s="25" t="s">
        <v>114</v>
      </c>
      <c r="E36" s="25"/>
      <c r="F36" s="91">
        <f>F38+F40</f>
        <v>0</v>
      </c>
      <c r="G36" s="107">
        <f>G38+G40</f>
        <v>0</v>
      </c>
      <c r="H36" s="123"/>
      <c r="I36" s="23"/>
    </row>
    <row r="37" spans="1:9" ht="57" hidden="1">
      <c r="A37" s="24" t="s">
        <v>203</v>
      </c>
      <c r="B37" s="25" t="s">
        <v>7</v>
      </c>
      <c r="C37" s="25" t="s">
        <v>112</v>
      </c>
      <c r="D37" s="25" t="s">
        <v>202</v>
      </c>
      <c r="E37" s="25"/>
      <c r="F37" s="91">
        <f>F38+F40</f>
        <v>0</v>
      </c>
      <c r="G37" s="107">
        <f>G38+G40</f>
        <v>0</v>
      </c>
      <c r="H37" s="123"/>
      <c r="I37" s="23"/>
    </row>
    <row r="38" spans="1:9" ht="28.5" hidden="1">
      <c r="A38" s="35" t="s">
        <v>115</v>
      </c>
      <c r="B38" s="36" t="s">
        <v>7</v>
      </c>
      <c r="C38" s="36" t="s">
        <v>112</v>
      </c>
      <c r="D38" s="36" t="s">
        <v>204</v>
      </c>
      <c r="E38" s="36"/>
      <c r="F38" s="93">
        <f>F39</f>
        <v>0</v>
      </c>
      <c r="G38" s="110">
        <f>G39</f>
        <v>0</v>
      </c>
      <c r="H38" s="123"/>
      <c r="I38" s="23"/>
    </row>
    <row r="39" spans="1:9" ht="47.25" hidden="1">
      <c r="A39" s="38" t="s">
        <v>103</v>
      </c>
      <c r="B39" s="39" t="s">
        <v>7</v>
      </c>
      <c r="C39" s="39" t="s">
        <v>112</v>
      </c>
      <c r="D39" s="39" t="s">
        <v>204</v>
      </c>
      <c r="E39" s="39" t="s">
        <v>104</v>
      </c>
      <c r="F39" s="94">
        <v>0</v>
      </c>
      <c r="G39" s="111">
        <v>0</v>
      </c>
      <c r="H39" s="123"/>
      <c r="I39" s="23"/>
    </row>
    <row r="40" spans="1:9" ht="28.5" hidden="1">
      <c r="A40" s="35" t="s">
        <v>116</v>
      </c>
      <c r="B40" s="36" t="s">
        <v>7</v>
      </c>
      <c r="C40" s="36" t="s">
        <v>112</v>
      </c>
      <c r="D40" s="36" t="s">
        <v>205</v>
      </c>
      <c r="E40" s="36"/>
      <c r="F40" s="93">
        <f>F41</f>
        <v>0</v>
      </c>
      <c r="G40" s="110">
        <f>G41</f>
        <v>0</v>
      </c>
      <c r="H40" s="123"/>
      <c r="I40" s="23"/>
    </row>
    <row r="41" spans="1:9" ht="47.25" hidden="1">
      <c r="A41" s="38" t="s">
        <v>103</v>
      </c>
      <c r="B41" s="39" t="s">
        <v>7</v>
      </c>
      <c r="C41" s="39" t="s">
        <v>112</v>
      </c>
      <c r="D41" s="39" t="s">
        <v>205</v>
      </c>
      <c r="E41" s="39" t="s">
        <v>104</v>
      </c>
      <c r="F41" s="94"/>
      <c r="G41" s="111"/>
      <c r="H41" s="123"/>
      <c r="I41" s="23"/>
    </row>
    <row r="42" spans="1:9" ht="47.25">
      <c r="A42" s="38" t="s">
        <v>239</v>
      </c>
      <c r="B42" s="39" t="s">
        <v>7</v>
      </c>
      <c r="C42" s="39" t="s">
        <v>16</v>
      </c>
      <c r="D42" s="39" t="s">
        <v>235</v>
      </c>
      <c r="E42" s="39"/>
      <c r="F42" s="94">
        <f>F43</f>
        <v>10000</v>
      </c>
      <c r="G42" s="111">
        <f>G43</f>
        <v>0</v>
      </c>
      <c r="H42" s="123"/>
      <c r="I42" s="23"/>
    </row>
    <row r="43" spans="1:9" ht="94.5">
      <c r="A43" s="38" t="s">
        <v>93</v>
      </c>
      <c r="B43" s="39" t="s">
        <v>7</v>
      </c>
      <c r="C43" s="39" t="s">
        <v>16</v>
      </c>
      <c r="D43" s="39" t="s">
        <v>235</v>
      </c>
      <c r="E43" s="39"/>
      <c r="F43" s="94">
        <f>F44</f>
        <v>10000</v>
      </c>
      <c r="G43" s="111">
        <f>G44</f>
        <v>0</v>
      </c>
      <c r="H43" s="123"/>
      <c r="I43" s="23"/>
    </row>
    <row r="44" spans="1:9" ht="47.25">
      <c r="A44" s="38" t="s">
        <v>103</v>
      </c>
      <c r="B44" s="39" t="s">
        <v>7</v>
      </c>
      <c r="C44" s="39" t="s">
        <v>16</v>
      </c>
      <c r="D44" s="39" t="s">
        <v>235</v>
      </c>
      <c r="E44" s="39" t="s">
        <v>104</v>
      </c>
      <c r="F44" s="94">
        <v>10000</v>
      </c>
      <c r="G44" s="111">
        <v>0</v>
      </c>
      <c r="H44" s="123"/>
      <c r="I44" s="23"/>
    </row>
    <row r="45" spans="1:9" ht="63">
      <c r="A45" s="38" t="s">
        <v>203</v>
      </c>
      <c r="B45" s="39" t="s">
        <v>7</v>
      </c>
      <c r="C45" s="39" t="s">
        <v>16</v>
      </c>
      <c r="D45" s="39" t="s">
        <v>102</v>
      </c>
      <c r="E45" s="39"/>
      <c r="F45" s="94">
        <f>F46+F47</f>
        <v>0</v>
      </c>
      <c r="G45" s="111">
        <f>G46+G47</f>
        <v>0</v>
      </c>
      <c r="H45" s="123"/>
      <c r="I45" s="23"/>
    </row>
    <row r="46" spans="1:9" ht="94.5">
      <c r="A46" s="38" t="s">
        <v>95</v>
      </c>
      <c r="B46" s="39" t="s">
        <v>7</v>
      </c>
      <c r="C46" s="39" t="s">
        <v>16</v>
      </c>
      <c r="D46" s="39" t="s">
        <v>102</v>
      </c>
      <c r="E46" s="39" t="s">
        <v>96</v>
      </c>
      <c r="F46" s="94">
        <v>0</v>
      </c>
      <c r="G46" s="111">
        <v>0</v>
      </c>
      <c r="H46" s="123"/>
      <c r="I46" s="23"/>
    </row>
    <row r="47" spans="1:9" ht="47.25">
      <c r="A47" s="38" t="s">
        <v>103</v>
      </c>
      <c r="B47" s="39" t="s">
        <v>7</v>
      </c>
      <c r="C47" s="39" t="s">
        <v>16</v>
      </c>
      <c r="D47" s="39" t="s">
        <v>102</v>
      </c>
      <c r="E47" s="39" t="s">
        <v>104</v>
      </c>
      <c r="F47" s="94">
        <v>0</v>
      </c>
      <c r="G47" s="111">
        <v>0</v>
      </c>
      <c r="H47" s="123"/>
      <c r="I47" s="23"/>
    </row>
    <row r="48" spans="1:9" ht="14.25">
      <c r="A48" s="31" t="s">
        <v>18</v>
      </c>
      <c r="B48" s="32" t="s">
        <v>7</v>
      </c>
      <c r="C48" s="32" t="s">
        <v>19</v>
      </c>
      <c r="D48" s="32"/>
      <c r="E48" s="32"/>
      <c r="F48" s="92">
        <f>F51</f>
        <v>10000</v>
      </c>
      <c r="G48" s="109">
        <f>G51</f>
        <v>10000</v>
      </c>
      <c r="H48" s="123"/>
      <c r="I48" s="23"/>
    </row>
    <row r="49" spans="1:9" ht="15.75">
      <c r="A49" s="42" t="s">
        <v>90</v>
      </c>
      <c r="B49" s="32" t="s">
        <v>7</v>
      </c>
      <c r="C49" s="32" t="s">
        <v>19</v>
      </c>
      <c r="D49" s="32" t="s">
        <v>91</v>
      </c>
      <c r="E49" s="32"/>
      <c r="F49" s="92">
        <f>F51</f>
        <v>10000</v>
      </c>
      <c r="G49" s="109">
        <f>G51</f>
        <v>10000</v>
      </c>
      <c r="H49" s="123"/>
      <c r="I49" s="23"/>
    </row>
    <row r="50" spans="1:9" ht="85.5">
      <c r="A50" s="31" t="s">
        <v>93</v>
      </c>
      <c r="B50" s="32" t="s">
        <v>7</v>
      </c>
      <c r="C50" s="32" t="s">
        <v>19</v>
      </c>
      <c r="D50" s="32" t="s">
        <v>156</v>
      </c>
      <c r="E50" s="32"/>
      <c r="F50" s="92">
        <f>F51</f>
        <v>10000</v>
      </c>
      <c r="G50" s="109">
        <f>G51</f>
        <v>10000</v>
      </c>
      <c r="H50" s="123"/>
      <c r="I50" s="23"/>
    </row>
    <row r="51" spans="1:9" ht="14.25">
      <c r="A51" s="35" t="s">
        <v>20</v>
      </c>
      <c r="B51" s="36" t="s">
        <v>7</v>
      </c>
      <c r="C51" s="36" t="s">
        <v>19</v>
      </c>
      <c r="D51" s="36" t="s">
        <v>117</v>
      </c>
      <c r="E51" s="36"/>
      <c r="F51" s="93">
        <f>F52</f>
        <v>10000</v>
      </c>
      <c r="G51" s="110">
        <f>G52</f>
        <v>10000</v>
      </c>
      <c r="H51" s="123"/>
      <c r="I51" s="23"/>
    </row>
    <row r="52" spans="1:9" ht="15.75">
      <c r="A52" s="38" t="s">
        <v>105</v>
      </c>
      <c r="B52" s="45" t="s">
        <v>7</v>
      </c>
      <c r="C52" s="45" t="s">
        <v>19</v>
      </c>
      <c r="D52" s="45" t="s">
        <v>117</v>
      </c>
      <c r="E52" s="45" t="s">
        <v>106</v>
      </c>
      <c r="F52" s="95">
        <v>10000</v>
      </c>
      <c r="G52" s="112">
        <v>10000</v>
      </c>
      <c r="H52" s="123"/>
      <c r="I52" s="23"/>
    </row>
    <row r="53" spans="1:9" ht="15.75">
      <c r="A53" s="47" t="s">
        <v>72</v>
      </c>
      <c r="B53" s="32" t="s">
        <v>7</v>
      </c>
      <c r="C53" s="32" t="s">
        <v>64</v>
      </c>
      <c r="D53" s="32"/>
      <c r="E53" s="32"/>
      <c r="F53" s="92">
        <f>F54+F56</f>
        <v>12700</v>
      </c>
      <c r="G53" s="109">
        <f>G54+G56</f>
        <v>700</v>
      </c>
      <c r="H53" s="123"/>
      <c r="I53" s="23"/>
    </row>
    <row r="54" spans="1:9" ht="126">
      <c r="A54" s="48" t="s">
        <v>171</v>
      </c>
      <c r="B54" s="36" t="s">
        <v>7</v>
      </c>
      <c r="C54" s="36" t="s">
        <v>64</v>
      </c>
      <c r="D54" s="36" t="s">
        <v>225</v>
      </c>
      <c r="E54" s="36"/>
      <c r="F54" s="93">
        <f>F55</f>
        <v>700</v>
      </c>
      <c r="G54" s="110">
        <f>G55</f>
        <v>700</v>
      </c>
      <c r="H54" s="123"/>
      <c r="I54" s="23"/>
    </row>
    <row r="55" spans="1:9" ht="47.25">
      <c r="A55" s="38" t="s">
        <v>103</v>
      </c>
      <c r="B55" s="45" t="s">
        <v>7</v>
      </c>
      <c r="C55" s="45" t="s">
        <v>64</v>
      </c>
      <c r="D55" s="45" t="s">
        <v>225</v>
      </c>
      <c r="E55" s="45" t="s">
        <v>104</v>
      </c>
      <c r="F55" s="95">
        <v>700</v>
      </c>
      <c r="G55" s="111">
        <v>700</v>
      </c>
      <c r="H55" s="123"/>
      <c r="I55" s="23"/>
    </row>
    <row r="56" spans="1:9" ht="15.75">
      <c r="A56" s="38" t="s">
        <v>230</v>
      </c>
      <c r="B56" s="45" t="s">
        <v>7</v>
      </c>
      <c r="C56" s="45" t="s">
        <v>64</v>
      </c>
      <c r="D56" s="45" t="s">
        <v>215</v>
      </c>
      <c r="E56" s="45" t="s">
        <v>106</v>
      </c>
      <c r="F56" s="95">
        <f>F57+F58</f>
        <v>12000</v>
      </c>
      <c r="G56" s="111">
        <f>G57+G58</f>
        <v>0</v>
      </c>
      <c r="H56" s="123"/>
      <c r="I56" s="23"/>
    </row>
    <row r="57" spans="1:9" ht="15.75">
      <c r="A57" s="38" t="s">
        <v>230</v>
      </c>
      <c r="B57" s="45" t="s">
        <v>7</v>
      </c>
      <c r="C57" s="45" t="s">
        <v>64</v>
      </c>
      <c r="D57" s="45" t="s">
        <v>215</v>
      </c>
      <c r="E57" s="45" t="s">
        <v>231</v>
      </c>
      <c r="F57" s="95">
        <v>10000</v>
      </c>
      <c r="G57" s="111">
        <v>0</v>
      </c>
      <c r="H57" s="123"/>
      <c r="I57" s="23"/>
    </row>
    <row r="58" spans="1:9" ht="15.75">
      <c r="A58" s="38" t="s">
        <v>230</v>
      </c>
      <c r="B58" s="45" t="s">
        <v>7</v>
      </c>
      <c r="C58" s="45" t="s">
        <v>64</v>
      </c>
      <c r="D58" s="45" t="s">
        <v>215</v>
      </c>
      <c r="E58" s="45" t="s">
        <v>229</v>
      </c>
      <c r="F58" s="95">
        <v>2000</v>
      </c>
      <c r="G58" s="111">
        <v>0</v>
      </c>
      <c r="H58" s="123"/>
      <c r="I58" s="23"/>
    </row>
    <row r="59" spans="1:9" ht="14.25">
      <c r="A59" s="27" t="s">
        <v>21</v>
      </c>
      <c r="B59" s="49" t="s">
        <v>7</v>
      </c>
      <c r="C59" s="49" t="s">
        <v>22</v>
      </c>
      <c r="D59" s="49"/>
      <c r="E59" s="49"/>
      <c r="F59" s="96">
        <f>F60</f>
        <v>285200</v>
      </c>
      <c r="G59" s="108">
        <f>G60</f>
        <v>285200</v>
      </c>
      <c r="H59" s="123"/>
      <c r="I59" s="23"/>
    </row>
    <row r="60" spans="1:9" ht="14.25">
      <c r="A60" s="31" t="s">
        <v>23</v>
      </c>
      <c r="B60" s="32" t="s">
        <v>7</v>
      </c>
      <c r="C60" s="32" t="s">
        <v>24</v>
      </c>
      <c r="D60" s="32" t="s">
        <v>6</v>
      </c>
      <c r="E60" s="32" t="s">
        <v>6</v>
      </c>
      <c r="F60" s="92">
        <f>F61</f>
        <v>285200</v>
      </c>
      <c r="G60" s="109">
        <f>G61</f>
        <v>285200</v>
      </c>
      <c r="H60" s="123"/>
      <c r="I60" s="23"/>
    </row>
    <row r="61" spans="1:9" ht="47.25">
      <c r="A61" s="48" t="s">
        <v>119</v>
      </c>
      <c r="B61" s="36" t="s">
        <v>7</v>
      </c>
      <c r="C61" s="36" t="s">
        <v>24</v>
      </c>
      <c r="D61" s="36" t="s">
        <v>224</v>
      </c>
      <c r="E61" s="36" t="s">
        <v>6</v>
      </c>
      <c r="F61" s="93">
        <f>F62+F63</f>
        <v>285200</v>
      </c>
      <c r="G61" s="110">
        <f>G62+G63</f>
        <v>285200</v>
      </c>
      <c r="H61" s="123"/>
      <c r="I61" s="23"/>
    </row>
    <row r="62" spans="1:9" ht="94.5">
      <c r="A62" s="38" t="s">
        <v>95</v>
      </c>
      <c r="B62" s="45" t="s">
        <v>7</v>
      </c>
      <c r="C62" s="45" t="s">
        <v>24</v>
      </c>
      <c r="D62" s="39" t="s">
        <v>224</v>
      </c>
      <c r="E62" s="45" t="s">
        <v>96</v>
      </c>
      <c r="F62" s="95">
        <v>273420</v>
      </c>
      <c r="G62" s="111">
        <v>273420</v>
      </c>
      <c r="H62" s="123"/>
      <c r="I62" s="23"/>
    </row>
    <row r="63" spans="1:9" ht="47.25">
      <c r="A63" s="38" t="s">
        <v>103</v>
      </c>
      <c r="B63" s="39" t="s">
        <v>7</v>
      </c>
      <c r="C63" s="39" t="s">
        <v>24</v>
      </c>
      <c r="D63" s="39" t="s">
        <v>224</v>
      </c>
      <c r="E63" s="39" t="s">
        <v>104</v>
      </c>
      <c r="F63" s="94">
        <v>11780</v>
      </c>
      <c r="G63" s="111">
        <v>11780</v>
      </c>
      <c r="H63" s="123"/>
      <c r="I63" s="23"/>
    </row>
    <row r="64" spans="1:9" ht="28.5">
      <c r="A64" s="50" t="s">
        <v>25</v>
      </c>
      <c r="B64" s="49" t="s">
        <v>7</v>
      </c>
      <c r="C64" s="49" t="s">
        <v>26</v>
      </c>
      <c r="D64" s="49"/>
      <c r="E64" s="49"/>
      <c r="F64" s="96">
        <f>F65+F72</f>
        <v>0</v>
      </c>
      <c r="G64" s="108">
        <f>G65+G72</f>
        <v>0</v>
      </c>
      <c r="H64" s="123"/>
      <c r="I64" s="23"/>
    </row>
    <row r="65" spans="1:9" ht="63">
      <c r="A65" s="51" t="s">
        <v>73</v>
      </c>
      <c r="B65" s="25" t="s">
        <v>7</v>
      </c>
      <c r="C65" s="25" t="s">
        <v>27</v>
      </c>
      <c r="D65" s="25"/>
      <c r="E65" s="25"/>
      <c r="F65" s="91">
        <f>F66</f>
        <v>0</v>
      </c>
      <c r="G65" s="107">
        <f>G66</f>
        <v>0</v>
      </c>
      <c r="H65" s="123"/>
      <c r="I65" s="23"/>
    </row>
    <row r="66" spans="1:9" ht="57">
      <c r="A66" s="31" t="s">
        <v>120</v>
      </c>
      <c r="B66" s="32" t="s">
        <v>7</v>
      </c>
      <c r="C66" s="32" t="s">
        <v>27</v>
      </c>
      <c r="D66" s="32" t="s">
        <v>121</v>
      </c>
      <c r="E66" s="32" t="s">
        <v>6</v>
      </c>
      <c r="F66" s="92">
        <f>F68+F70</f>
        <v>0</v>
      </c>
      <c r="G66" s="113">
        <f>G68+G70</f>
        <v>0</v>
      </c>
      <c r="H66" s="132"/>
      <c r="I66" s="23"/>
    </row>
    <row r="67" spans="1:9" ht="85.5">
      <c r="A67" s="31" t="s">
        <v>93</v>
      </c>
      <c r="B67" s="32" t="s">
        <v>7</v>
      </c>
      <c r="C67" s="32" t="s">
        <v>27</v>
      </c>
      <c r="D67" s="32" t="s">
        <v>122</v>
      </c>
      <c r="E67" s="32"/>
      <c r="F67" s="92">
        <f>F68+F70</f>
        <v>0</v>
      </c>
      <c r="G67" s="113">
        <f>G68+G70</f>
        <v>0</v>
      </c>
      <c r="H67" s="132"/>
      <c r="I67" s="23"/>
    </row>
    <row r="68" spans="1:9" ht="57">
      <c r="A68" s="35" t="s">
        <v>123</v>
      </c>
      <c r="B68" s="36" t="s">
        <v>7</v>
      </c>
      <c r="C68" s="36" t="s">
        <v>27</v>
      </c>
      <c r="D68" s="36" t="s">
        <v>179</v>
      </c>
      <c r="E68" s="36" t="s">
        <v>6</v>
      </c>
      <c r="F68" s="93">
        <f>F69</f>
        <v>0</v>
      </c>
      <c r="G68" s="114">
        <f>G69</f>
        <v>0</v>
      </c>
      <c r="H68" s="132"/>
      <c r="I68" s="23"/>
    </row>
    <row r="69" spans="1:9" ht="30.75" customHeight="1">
      <c r="A69" s="54" t="s">
        <v>103</v>
      </c>
      <c r="B69" s="55" t="s">
        <v>7</v>
      </c>
      <c r="C69" s="56" t="s">
        <v>27</v>
      </c>
      <c r="D69" s="56" t="s">
        <v>179</v>
      </c>
      <c r="E69" s="56" t="s">
        <v>104</v>
      </c>
      <c r="F69" s="97">
        <v>0</v>
      </c>
      <c r="G69" s="118">
        <v>0</v>
      </c>
      <c r="H69" s="124"/>
      <c r="I69" s="23"/>
    </row>
    <row r="70" spans="1:9" ht="85.5">
      <c r="A70" s="35" t="s">
        <v>124</v>
      </c>
      <c r="B70" s="36" t="s">
        <v>7</v>
      </c>
      <c r="C70" s="36" t="s">
        <v>27</v>
      </c>
      <c r="D70" s="36" t="s">
        <v>180</v>
      </c>
      <c r="E70" s="36" t="s">
        <v>6</v>
      </c>
      <c r="F70" s="93">
        <f>F71</f>
        <v>0</v>
      </c>
      <c r="G70" s="110">
        <f>G71</f>
        <v>0</v>
      </c>
      <c r="H70" s="132"/>
      <c r="I70" s="23"/>
    </row>
    <row r="71" spans="1:9" ht="31.5">
      <c r="A71" s="54" t="s">
        <v>103</v>
      </c>
      <c r="B71" s="55" t="s">
        <v>7</v>
      </c>
      <c r="C71" s="56" t="s">
        <v>27</v>
      </c>
      <c r="D71" s="56" t="s">
        <v>180</v>
      </c>
      <c r="E71" s="56" t="s">
        <v>104</v>
      </c>
      <c r="F71" s="97">
        <v>0</v>
      </c>
      <c r="G71" s="115">
        <v>0</v>
      </c>
      <c r="H71" s="124"/>
      <c r="I71" s="23"/>
    </row>
    <row r="72" spans="1:9" ht="15.75">
      <c r="A72" s="51" t="s">
        <v>28</v>
      </c>
      <c r="B72" s="25" t="s">
        <v>7</v>
      </c>
      <c r="C72" s="25" t="s">
        <v>29</v>
      </c>
      <c r="D72" s="25" t="s">
        <v>6</v>
      </c>
      <c r="E72" s="25" t="s">
        <v>6</v>
      </c>
      <c r="F72" s="91">
        <f>F75+F77</f>
        <v>0</v>
      </c>
      <c r="G72" s="116">
        <f>G75+G77</f>
        <v>0</v>
      </c>
      <c r="H72" s="132"/>
      <c r="I72" s="23"/>
    </row>
    <row r="73" spans="1:9" ht="57">
      <c r="A73" s="31" t="s">
        <v>120</v>
      </c>
      <c r="B73" s="32" t="s">
        <v>7</v>
      </c>
      <c r="C73" s="32" t="s">
        <v>29</v>
      </c>
      <c r="D73" s="32" t="s">
        <v>121</v>
      </c>
      <c r="E73" s="32"/>
      <c r="F73" s="92">
        <f>F75+F77</f>
        <v>0</v>
      </c>
      <c r="G73" s="113">
        <f>G75+G77</f>
        <v>0</v>
      </c>
      <c r="H73" s="132"/>
      <c r="I73" s="23"/>
    </row>
    <row r="74" spans="1:9" ht="85.5">
      <c r="A74" s="31" t="s">
        <v>93</v>
      </c>
      <c r="B74" s="32" t="s">
        <v>7</v>
      </c>
      <c r="C74" s="32" t="s">
        <v>29</v>
      </c>
      <c r="D74" s="32" t="s">
        <v>122</v>
      </c>
      <c r="E74" s="32"/>
      <c r="F74" s="92">
        <f>F75+F77</f>
        <v>0</v>
      </c>
      <c r="G74" s="113">
        <f>G75+G77</f>
        <v>0</v>
      </c>
      <c r="H74" s="132"/>
      <c r="I74" s="23"/>
    </row>
    <row r="75" spans="1:9" ht="57">
      <c r="A75" s="35" t="s">
        <v>123</v>
      </c>
      <c r="B75" s="36" t="s">
        <v>7</v>
      </c>
      <c r="C75" s="36" t="s">
        <v>29</v>
      </c>
      <c r="D75" s="36" t="s">
        <v>179</v>
      </c>
      <c r="E75" s="36" t="s">
        <v>6</v>
      </c>
      <c r="F75" s="93">
        <f>F76</f>
        <v>0</v>
      </c>
      <c r="G75" s="114">
        <f>G76</f>
        <v>0</v>
      </c>
      <c r="H75" s="132"/>
      <c r="I75" s="23"/>
    </row>
    <row r="76" spans="1:9" ht="29.25" customHeight="1">
      <c r="A76" s="54" t="s">
        <v>103</v>
      </c>
      <c r="B76" s="55" t="s">
        <v>7</v>
      </c>
      <c r="C76" s="56" t="s">
        <v>29</v>
      </c>
      <c r="D76" s="55" t="s">
        <v>179</v>
      </c>
      <c r="E76" s="56" t="s">
        <v>104</v>
      </c>
      <c r="F76" s="97">
        <v>0</v>
      </c>
      <c r="G76" s="115">
        <v>0</v>
      </c>
      <c r="H76" s="124"/>
      <c r="I76" s="23"/>
    </row>
    <row r="77" spans="1:9" ht="85.5" hidden="1">
      <c r="A77" s="35" t="s">
        <v>124</v>
      </c>
      <c r="B77" s="36" t="s">
        <v>7</v>
      </c>
      <c r="C77" s="36" t="s">
        <v>29</v>
      </c>
      <c r="D77" s="36" t="s">
        <v>180</v>
      </c>
      <c r="E77" s="36" t="s">
        <v>6</v>
      </c>
      <c r="F77" s="93">
        <f>F78</f>
        <v>0</v>
      </c>
      <c r="G77" s="114">
        <f>G78</f>
        <v>0</v>
      </c>
      <c r="H77" s="132"/>
      <c r="I77" s="23"/>
    </row>
    <row r="78" spans="1:9" ht="31.5" hidden="1">
      <c r="A78" s="54" t="s">
        <v>103</v>
      </c>
      <c r="B78" s="55" t="s">
        <v>7</v>
      </c>
      <c r="C78" s="55" t="s">
        <v>29</v>
      </c>
      <c r="D78" s="55" t="s">
        <v>180</v>
      </c>
      <c r="E78" s="56" t="s">
        <v>104</v>
      </c>
      <c r="F78" s="97">
        <v>0</v>
      </c>
      <c r="G78" s="115">
        <v>0</v>
      </c>
      <c r="H78" s="124"/>
      <c r="I78" s="23"/>
    </row>
    <row r="79" spans="1:9" ht="15.75">
      <c r="A79" s="59" t="s">
        <v>30</v>
      </c>
      <c r="B79" s="49" t="s">
        <v>7</v>
      </c>
      <c r="C79" s="49" t="s">
        <v>31</v>
      </c>
      <c r="D79" s="49"/>
      <c r="E79" s="49"/>
      <c r="F79" s="96">
        <f>F80+F91</f>
        <v>4753960</v>
      </c>
      <c r="G79" s="117">
        <f>G80+G91</f>
        <v>4983940</v>
      </c>
      <c r="H79" s="132"/>
      <c r="I79" s="23"/>
    </row>
    <row r="80" spans="1:9" ht="14.25">
      <c r="A80" s="31" t="s">
        <v>125</v>
      </c>
      <c r="B80" s="32" t="s">
        <v>7</v>
      </c>
      <c r="C80" s="32" t="s">
        <v>32</v>
      </c>
      <c r="D80" s="32"/>
      <c r="E80" s="32"/>
      <c r="F80" s="92">
        <f>F81</f>
        <v>4683960</v>
      </c>
      <c r="G80" s="113">
        <f>G81</f>
        <v>4983940</v>
      </c>
      <c r="H80" s="132"/>
      <c r="I80" s="23"/>
    </row>
    <row r="81" spans="1:9" ht="28.5">
      <c r="A81" s="31" t="s">
        <v>126</v>
      </c>
      <c r="B81" s="32" t="s">
        <v>7</v>
      </c>
      <c r="C81" s="32" t="s">
        <v>32</v>
      </c>
      <c r="D81" s="32" t="s">
        <v>127</v>
      </c>
      <c r="E81" s="32"/>
      <c r="F81" s="92">
        <f>F83+F85+F87+F89</f>
        <v>4683960</v>
      </c>
      <c r="G81" s="109">
        <f>G83+G85+G87+G89</f>
        <v>4983940</v>
      </c>
      <c r="H81" s="132"/>
      <c r="I81" s="23"/>
    </row>
    <row r="82" spans="1:9" ht="85.5">
      <c r="A82" s="31" t="s">
        <v>93</v>
      </c>
      <c r="B82" s="32" t="s">
        <v>7</v>
      </c>
      <c r="C82" s="32" t="s">
        <v>32</v>
      </c>
      <c r="D82" s="32" t="s">
        <v>128</v>
      </c>
      <c r="E82" s="32"/>
      <c r="F82" s="92">
        <f>F83+F85+F87+F89</f>
        <v>4683960</v>
      </c>
      <c r="G82" s="109">
        <f>G83+G85+G87+G89</f>
        <v>4983940</v>
      </c>
      <c r="H82" s="132"/>
      <c r="I82" s="23"/>
    </row>
    <row r="83" spans="1:9" ht="57">
      <c r="A83" s="61" t="s">
        <v>129</v>
      </c>
      <c r="B83" s="36" t="s">
        <v>7</v>
      </c>
      <c r="C83" s="36" t="s">
        <v>32</v>
      </c>
      <c r="D83" s="36" t="s">
        <v>181</v>
      </c>
      <c r="E83" s="36"/>
      <c r="F83" s="93">
        <f>F84</f>
        <v>3822960</v>
      </c>
      <c r="G83" s="110">
        <f>G84</f>
        <v>4983940</v>
      </c>
      <c r="H83" s="123"/>
      <c r="I83" s="23"/>
    </row>
    <row r="84" spans="1:9" ht="31.5">
      <c r="A84" s="54" t="s">
        <v>103</v>
      </c>
      <c r="B84" s="55" t="s">
        <v>7</v>
      </c>
      <c r="C84" s="55" t="s">
        <v>32</v>
      </c>
      <c r="D84" s="55" t="s">
        <v>181</v>
      </c>
      <c r="E84" s="55" t="s">
        <v>104</v>
      </c>
      <c r="F84" s="98">
        <v>3822960</v>
      </c>
      <c r="G84" s="118">
        <v>4983940</v>
      </c>
      <c r="H84" s="125"/>
      <c r="I84" s="23"/>
    </row>
    <row r="85" spans="1:9" ht="28.5">
      <c r="A85" s="35" t="s">
        <v>130</v>
      </c>
      <c r="B85" s="36" t="s">
        <v>7</v>
      </c>
      <c r="C85" s="36" t="s">
        <v>32</v>
      </c>
      <c r="D85" s="36" t="s">
        <v>182</v>
      </c>
      <c r="E85" s="36"/>
      <c r="F85" s="93">
        <f>F86</f>
        <v>56000</v>
      </c>
      <c r="G85" s="110">
        <f>G86</f>
        <v>0</v>
      </c>
      <c r="H85" s="123"/>
      <c r="I85" s="23"/>
    </row>
    <row r="86" spans="1:9" ht="31.5">
      <c r="A86" s="54" t="s">
        <v>103</v>
      </c>
      <c r="B86" s="55" t="s">
        <v>7</v>
      </c>
      <c r="C86" s="55" t="s">
        <v>32</v>
      </c>
      <c r="D86" s="55" t="s">
        <v>182</v>
      </c>
      <c r="E86" s="55" t="s">
        <v>104</v>
      </c>
      <c r="F86" s="98">
        <v>56000</v>
      </c>
      <c r="G86" s="118">
        <v>0</v>
      </c>
      <c r="H86" s="125"/>
      <c r="I86" s="23"/>
    </row>
    <row r="87" spans="1:9" ht="71.25">
      <c r="A87" s="63" t="s">
        <v>131</v>
      </c>
      <c r="B87" s="36" t="s">
        <v>7</v>
      </c>
      <c r="C87" s="36" t="s">
        <v>32</v>
      </c>
      <c r="D87" s="36" t="s">
        <v>183</v>
      </c>
      <c r="E87" s="36"/>
      <c r="F87" s="93">
        <f>F88</f>
        <v>800000</v>
      </c>
      <c r="G87" s="110">
        <f>G88</f>
        <v>0</v>
      </c>
      <c r="H87" s="123"/>
      <c r="I87" s="23"/>
    </row>
    <row r="88" spans="1:9" ht="31.5">
      <c r="A88" s="54" t="s">
        <v>103</v>
      </c>
      <c r="B88" s="55" t="s">
        <v>7</v>
      </c>
      <c r="C88" s="55" t="s">
        <v>32</v>
      </c>
      <c r="D88" s="55" t="s">
        <v>183</v>
      </c>
      <c r="E88" s="55" t="s">
        <v>104</v>
      </c>
      <c r="F88" s="98">
        <v>800000</v>
      </c>
      <c r="G88" s="118">
        <v>0</v>
      </c>
      <c r="H88" s="125"/>
      <c r="I88" s="23"/>
    </row>
    <row r="89" spans="1:9" ht="42.75">
      <c r="A89" s="35" t="s">
        <v>132</v>
      </c>
      <c r="B89" s="36" t="s">
        <v>7</v>
      </c>
      <c r="C89" s="36" t="s">
        <v>32</v>
      </c>
      <c r="D89" s="36" t="s">
        <v>184</v>
      </c>
      <c r="E89" s="36" t="s">
        <v>6</v>
      </c>
      <c r="F89" s="93">
        <f>F90</f>
        <v>5000</v>
      </c>
      <c r="G89" s="110">
        <f>G90</f>
        <v>0</v>
      </c>
      <c r="H89" s="123"/>
      <c r="I89" s="23"/>
    </row>
    <row r="90" spans="1:9" ht="31.5">
      <c r="A90" s="54" t="s">
        <v>103</v>
      </c>
      <c r="B90" s="55" t="s">
        <v>7</v>
      </c>
      <c r="C90" s="55" t="s">
        <v>32</v>
      </c>
      <c r="D90" s="55" t="s">
        <v>184</v>
      </c>
      <c r="E90" s="56" t="s">
        <v>104</v>
      </c>
      <c r="F90" s="97">
        <v>5000</v>
      </c>
      <c r="G90" s="118">
        <v>0</v>
      </c>
      <c r="H90" s="125"/>
      <c r="I90" s="23"/>
    </row>
    <row r="91" spans="1:9" ht="28.5">
      <c r="A91" s="41" t="s">
        <v>74</v>
      </c>
      <c r="B91" s="32" t="s">
        <v>7</v>
      </c>
      <c r="C91" s="32" t="s">
        <v>63</v>
      </c>
      <c r="D91" s="32"/>
      <c r="E91" s="32"/>
      <c r="F91" s="92">
        <f>F94</f>
        <v>70000</v>
      </c>
      <c r="G91" s="109">
        <f>G94</f>
        <v>0</v>
      </c>
      <c r="H91" s="123"/>
      <c r="I91" s="23"/>
    </row>
    <row r="92" spans="1:9" ht="28.5">
      <c r="A92" s="31" t="s">
        <v>126</v>
      </c>
      <c r="B92" s="32" t="s">
        <v>7</v>
      </c>
      <c r="C92" s="32" t="s">
        <v>63</v>
      </c>
      <c r="D92" s="32" t="s">
        <v>127</v>
      </c>
      <c r="E92" s="32"/>
      <c r="F92" s="92">
        <f aca="true" t="shared" si="0" ref="F92:G94">F93</f>
        <v>70000</v>
      </c>
      <c r="G92" s="109">
        <f t="shared" si="0"/>
        <v>0</v>
      </c>
      <c r="H92" s="123"/>
      <c r="I92" s="23"/>
    </row>
    <row r="93" spans="1:9" ht="85.5">
      <c r="A93" s="31" t="s">
        <v>93</v>
      </c>
      <c r="B93" s="32" t="s">
        <v>7</v>
      </c>
      <c r="C93" s="32" t="s">
        <v>63</v>
      </c>
      <c r="D93" s="32" t="s">
        <v>128</v>
      </c>
      <c r="E93" s="32"/>
      <c r="F93" s="92">
        <f t="shared" si="0"/>
        <v>70000</v>
      </c>
      <c r="G93" s="109">
        <f t="shared" si="0"/>
        <v>0</v>
      </c>
      <c r="H93" s="123"/>
      <c r="I93" s="23"/>
    </row>
    <row r="94" spans="1:9" ht="31.5">
      <c r="A94" s="64" t="s">
        <v>133</v>
      </c>
      <c r="B94" s="36" t="s">
        <v>7</v>
      </c>
      <c r="C94" s="36" t="s">
        <v>63</v>
      </c>
      <c r="D94" s="36" t="s">
        <v>185</v>
      </c>
      <c r="E94" s="36"/>
      <c r="F94" s="93">
        <f t="shared" si="0"/>
        <v>70000</v>
      </c>
      <c r="G94" s="110">
        <f t="shared" si="0"/>
        <v>0</v>
      </c>
      <c r="H94" s="123"/>
      <c r="I94" s="23"/>
    </row>
    <row r="95" spans="1:9" ht="31.5">
      <c r="A95" s="54" t="s">
        <v>103</v>
      </c>
      <c r="B95" s="55" t="s">
        <v>7</v>
      </c>
      <c r="C95" s="55" t="s">
        <v>63</v>
      </c>
      <c r="D95" s="55" t="s">
        <v>185</v>
      </c>
      <c r="E95" s="55" t="s">
        <v>104</v>
      </c>
      <c r="F95" s="98">
        <v>70000</v>
      </c>
      <c r="G95" s="118">
        <v>0</v>
      </c>
      <c r="H95" s="125"/>
      <c r="I95" s="23"/>
    </row>
    <row r="96" spans="1:9" ht="28.5">
      <c r="A96" s="65" t="s">
        <v>33</v>
      </c>
      <c r="B96" s="49" t="s">
        <v>7</v>
      </c>
      <c r="C96" s="49" t="s">
        <v>34</v>
      </c>
      <c r="D96" s="49"/>
      <c r="E96" s="49"/>
      <c r="F96" s="96">
        <f>F97+F102+F111</f>
        <v>1054200</v>
      </c>
      <c r="G96" s="108">
        <f>G97+G102+G111</f>
        <v>0</v>
      </c>
      <c r="H96" s="123"/>
      <c r="I96" s="23"/>
    </row>
    <row r="97" spans="1:9" ht="15.75">
      <c r="A97" s="85" t="s">
        <v>75</v>
      </c>
      <c r="B97" s="32" t="s">
        <v>7</v>
      </c>
      <c r="C97" s="32" t="s">
        <v>76</v>
      </c>
      <c r="D97" s="32"/>
      <c r="E97" s="32"/>
      <c r="F97" s="92">
        <f aca="true" t="shared" si="1" ref="F97:G100">F98</f>
        <v>10000</v>
      </c>
      <c r="G97" s="109">
        <f t="shared" si="1"/>
        <v>0</v>
      </c>
      <c r="H97" s="123"/>
      <c r="I97" s="23"/>
    </row>
    <row r="98" spans="1:9" ht="28.5">
      <c r="A98" s="31" t="s">
        <v>134</v>
      </c>
      <c r="B98" s="32" t="s">
        <v>7</v>
      </c>
      <c r="C98" s="32" t="s">
        <v>76</v>
      </c>
      <c r="D98" s="32" t="s">
        <v>135</v>
      </c>
      <c r="E98" s="32"/>
      <c r="F98" s="92">
        <f t="shared" si="1"/>
        <v>10000</v>
      </c>
      <c r="G98" s="109">
        <f>G99</f>
        <v>0</v>
      </c>
      <c r="H98" s="123"/>
      <c r="I98" s="23"/>
    </row>
    <row r="99" spans="1:9" ht="85.5">
      <c r="A99" s="31" t="s">
        <v>93</v>
      </c>
      <c r="B99" s="32" t="s">
        <v>7</v>
      </c>
      <c r="C99" s="32" t="s">
        <v>76</v>
      </c>
      <c r="D99" s="32" t="s">
        <v>136</v>
      </c>
      <c r="E99" s="32"/>
      <c r="F99" s="92">
        <f t="shared" si="1"/>
        <v>10000</v>
      </c>
      <c r="G99" s="109">
        <f>G100</f>
        <v>0</v>
      </c>
      <c r="H99" s="123"/>
      <c r="I99" s="23"/>
    </row>
    <row r="100" spans="1:9" ht="28.5">
      <c r="A100" s="35" t="s">
        <v>178</v>
      </c>
      <c r="B100" s="36" t="s">
        <v>7</v>
      </c>
      <c r="C100" s="36" t="s">
        <v>76</v>
      </c>
      <c r="D100" s="36" t="s">
        <v>177</v>
      </c>
      <c r="E100" s="36"/>
      <c r="F100" s="93">
        <f t="shared" si="1"/>
        <v>10000</v>
      </c>
      <c r="G100" s="110">
        <f t="shared" si="1"/>
        <v>0</v>
      </c>
      <c r="H100" s="123"/>
      <c r="I100" s="23"/>
    </row>
    <row r="101" spans="1:9" ht="31.5">
      <c r="A101" s="54" t="s">
        <v>103</v>
      </c>
      <c r="B101" s="67" t="s">
        <v>7</v>
      </c>
      <c r="C101" s="67" t="s">
        <v>76</v>
      </c>
      <c r="D101" s="67" t="s">
        <v>177</v>
      </c>
      <c r="E101" s="67" t="s">
        <v>104</v>
      </c>
      <c r="F101" s="99">
        <v>10000</v>
      </c>
      <c r="G101" s="119">
        <v>0</v>
      </c>
      <c r="H101" s="125"/>
      <c r="I101" s="23"/>
    </row>
    <row r="102" spans="1:9" ht="15.75">
      <c r="A102" s="44" t="s">
        <v>77</v>
      </c>
      <c r="B102" s="32" t="s">
        <v>7</v>
      </c>
      <c r="C102" s="32" t="s">
        <v>35</v>
      </c>
      <c r="D102" s="32"/>
      <c r="E102" s="32"/>
      <c r="F102" s="92">
        <f>F103</f>
        <v>450000</v>
      </c>
      <c r="G102" s="109">
        <f>G103</f>
        <v>0</v>
      </c>
      <c r="H102" s="123"/>
      <c r="I102" s="23"/>
    </row>
    <row r="103" spans="1:9" ht="28.5">
      <c r="A103" s="31" t="s">
        <v>134</v>
      </c>
      <c r="B103" s="32" t="s">
        <v>7</v>
      </c>
      <c r="C103" s="32" t="s">
        <v>35</v>
      </c>
      <c r="D103" s="32" t="s">
        <v>135</v>
      </c>
      <c r="E103" s="32"/>
      <c r="F103" s="92">
        <f>F105+F107</f>
        <v>450000</v>
      </c>
      <c r="G103" s="109">
        <f>G105+G107</f>
        <v>0</v>
      </c>
      <c r="H103" s="123"/>
      <c r="I103" s="23"/>
    </row>
    <row r="104" spans="1:9" ht="85.5">
      <c r="A104" s="31" t="s">
        <v>93</v>
      </c>
      <c r="B104" s="32" t="s">
        <v>7</v>
      </c>
      <c r="C104" s="32" t="s">
        <v>35</v>
      </c>
      <c r="D104" s="32" t="s">
        <v>136</v>
      </c>
      <c r="E104" s="32"/>
      <c r="F104" s="92">
        <f>F107+F109</f>
        <v>514000</v>
      </c>
      <c r="G104" s="109">
        <f>G107+G109</f>
        <v>0</v>
      </c>
      <c r="H104" s="123"/>
      <c r="I104" s="23"/>
    </row>
    <row r="105" spans="1:9" ht="0.75" customHeight="1">
      <c r="A105" s="35" t="s">
        <v>137</v>
      </c>
      <c r="B105" s="36" t="s">
        <v>7</v>
      </c>
      <c r="C105" s="36" t="s">
        <v>35</v>
      </c>
      <c r="D105" s="36" t="s">
        <v>186</v>
      </c>
      <c r="E105" s="36"/>
      <c r="F105" s="93">
        <f>F106</f>
        <v>0</v>
      </c>
      <c r="G105" s="110">
        <f>G106</f>
        <v>0</v>
      </c>
      <c r="H105" s="123"/>
      <c r="I105" s="23"/>
    </row>
    <row r="106" spans="1:9" ht="29.25" customHeight="1" hidden="1">
      <c r="A106" s="54" t="s">
        <v>103</v>
      </c>
      <c r="B106" s="55" t="s">
        <v>7</v>
      </c>
      <c r="C106" s="56" t="s">
        <v>35</v>
      </c>
      <c r="D106" s="55" t="s">
        <v>186</v>
      </c>
      <c r="E106" s="56" t="s">
        <v>104</v>
      </c>
      <c r="F106" s="97">
        <v>0</v>
      </c>
      <c r="G106" s="118">
        <v>0</v>
      </c>
      <c r="H106" s="125"/>
      <c r="I106" s="23"/>
    </row>
    <row r="107" spans="1:9" ht="28.5">
      <c r="A107" s="63" t="s">
        <v>138</v>
      </c>
      <c r="B107" s="36" t="s">
        <v>7</v>
      </c>
      <c r="C107" s="36" t="s">
        <v>35</v>
      </c>
      <c r="D107" s="36" t="s">
        <v>187</v>
      </c>
      <c r="E107" s="36"/>
      <c r="F107" s="93">
        <f>F108</f>
        <v>450000</v>
      </c>
      <c r="G107" s="110">
        <f>G108</f>
        <v>0</v>
      </c>
      <c r="H107" s="123"/>
      <c r="I107" s="23"/>
    </row>
    <row r="108" spans="1:9" ht="31.5">
      <c r="A108" s="54" t="s">
        <v>103</v>
      </c>
      <c r="B108" s="55" t="s">
        <v>7</v>
      </c>
      <c r="C108" s="56" t="s">
        <v>35</v>
      </c>
      <c r="D108" s="55" t="s">
        <v>187</v>
      </c>
      <c r="E108" s="56" t="s">
        <v>104</v>
      </c>
      <c r="F108" s="97">
        <v>450000</v>
      </c>
      <c r="G108" s="118">
        <v>0</v>
      </c>
      <c r="H108" s="125"/>
      <c r="I108" s="23"/>
    </row>
    <row r="109" spans="1:9" s="141" customFormat="1" ht="31.5">
      <c r="A109" s="139" t="s">
        <v>217</v>
      </c>
      <c r="B109" s="135" t="s">
        <v>7</v>
      </c>
      <c r="C109" s="135" t="s">
        <v>35</v>
      </c>
      <c r="D109" s="135" t="s">
        <v>216</v>
      </c>
      <c r="E109" s="135"/>
      <c r="F109" s="142">
        <f>F110</f>
        <v>64000</v>
      </c>
      <c r="G109" s="143">
        <f>G110</f>
        <v>0</v>
      </c>
      <c r="H109" s="144"/>
      <c r="I109" s="140"/>
    </row>
    <row r="110" spans="1:9" ht="31.5">
      <c r="A110" s="54" t="s">
        <v>103</v>
      </c>
      <c r="B110" s="55" t="s">
        <v>7</v>
      </c>
      <c r="C110" s="56" t="s">
        <v>35</v>
      </c>
      <c r="D110" s="55" t="s">
        <v>216</v>
      </c>
      <c r="E110" s="56" t="s">
        <v>104</v>
      </c>
      <c r="F110" s="97">
        <v>64000</v>
      </c>
      <c r="G110" s="118">
        <v>0</v>
      </c>
      <c r="H110" s="125"/>
      <c r="I110" s="23"/>
    </row>
    <row r="111" spans="1:9" ht="14.25">
      <c r="A111" s="31" t="s">
        <v>36</v>
      </c>
      <c r="B111" s="32" t="s">
        <v>7</v>
      </c>
      <c r="C111" s="32" t="s">
        <v>37</v>
      </c>
      <c r="D111" s="32"/>
      <c r="E111" s="32"/>
      <c r="F111" s="92">
        <f>F112</f>
        <v>594200</v>
      </c>
      <c r="G111" s="109">
        <f>G112</f>
        <v>0</v>
      </c>
      <c r="H111" s="123"/>
      <c r="I111" s="23"/>
    </row>
    <row r="112" spans="1:9" ht="28.5">
      <c r="A112" s="31" t="s">
        <v>134</v>
      </c>
      <c r="B112" s="32" t="s">
        <v>7</v>
      </c>
      <c r="C112" s="32" t="s">
        <v>37</v>
      </c>
      <c r="D112" s="32" t="s">
        <v>135</v>
      </c>
      <c r="E112" s="32"/>
      <c r="F112" s="92">
        <f>F113</f>
        <v>594200</v>
      </c>
      <c r="G112" s="109">
        <f>G113</f>
        <v>0</v>
      </c>
      <c r="H112" s="123"/>
      <c r="I112" s="23"/>
    </row>
    <row r="113" spans="1:9" ht="85.5">
      <c r="A113" s="31" t="s">
        <v>93</v>
      </c>
      <c r="B113" s="32" t="s">
        <v>7</v>
      </c>
      <c r="C113" s="32" t="s">
        <v>37</v>
      </c>
      <c r="D113" s="32" t="s">
        <v>136</v>
      </c>
      <c r="E113" s="32"/>
      <c r="F113" s="92">
        <f>F114+F116+F118+F120+F122</f>
        <v>594200</v>
      </c>
      <c r="G113" s="109">
        <f>G114+G116+G118+G120+G122</f>
        <v>0</v>
      </c>
      <c r="H113" s="123"/>
      <c r="I113" s="23"/>
    </row>
    <row r="114" spans="1:9" ht="25.5" customHeight="1">
      <c r="A114" s="35" t="s">
        <v>139</v>
      </c>
      <c r="B114" s="36" t="s">
        <v>7</v>
      </c>
      <c r="C114" s="36" t="s">
        <v>37</v>
      </c>
      <c r="D114" s="36" t="s">
        <v>188</v>
      </c>
      <c r="E114" s="36" t="s">
        <v>6</v>
      </c>
      <c r="F114" s="93">
        <f>F115</f>
        <v>30000</v>
      </c>
      <c r="G114" s="110">
        <f>G115</f>
        <v>0</v>
      </c>
      <c r="H114" s="123"/>
      <c r="I114" s="23"/>
    </row>
    <row r="115" spans="1:9" ht="31.5" customHeight="1">
      <c r="A115" s="54" t="s">
        <v>103</v>
      </c>
      <c r="B115" s="55" t="s">
        <v>7</v>
      </c>
      <c r="C115" s="56" t="s">
        <v>37</v>
      </c>
      <c r="D115" s="55" t="s">
        <v>188</v>
      </c>
      <c r="E115" s="56" t="s">
        <v>104</v>
      </c>
      <c r="F115" s="97">
        <v>30000</v>
      </c>
      <c r="G115" s="118">
        <v>0</v>
      </c>
      <c r="H115" s="125"/>
      <c r="I115" s="23"/>
    </row>
    <row r="116" spans="1:9" ht="14.25">
      <c r="A116" s="35" t="s">
        <v>233</v>
      </c>
      <c r="B116" s="36" t="s">
        <v>7</v>
      </c>
      <c r="C116" s="36" t="s">
        <v>37</v>
      </c>
      <c r="D116" s="36" t="s">
        <v>189</v>
      </c>
      <c r="E116" s="36"/>
      <c r="F116" s="93">
        <f>F117</f>
        <v>199200</v>
      </c>
      <c r="G116" s="110">
        <f>G117</f>
        <v>0</v>
      </c>
      <c r="H116" s="123"/>
      <c r="I116" s="23"/>
    </row>
    <row r="117" spans="1:9" ht="29.25" customHeight="1">
      <c r="A117" s="54" t="s">
        <v>103</v>
      </c>
      <c r="B117" s="55" t="s">
        <v>7</v>
      </c>
      <c r="C117" s="55" t="s">
        <v>37</v>
      </c>
      <c r="D117" s="55" t="s">
        <v>189</v>
      </c>
      <c r="E117" s="56" t="s">
        <v>104</v>
      </c>
      <c r="F117" s="97">
        <v>199200</v>
      </c>
      <c r="G117" s="119">
        <v>0</v>
      </c>
      <c r="H117" s="125"/>
      <c r="I117" s="23"/>
    </row>
    <row r="118" spans="1:9" ht="28.5">
      <c r="A118" s="35" t="s">
        <v>137</v>
      </c>
      <c r="B118" s="36" t="s">
        <v>7</v>
      </c>
      <c r="C118" s="36" t="s">
        <v>37</v>
      </c>
      <c r="D118" s="36" t="s">
        <v>186</v>
      </c>
      <c r="E118" s="36"/>
      <c r="F118" s="93">
        <f>F119</f>
        <v>50000</v>
      </c>
      <c r="G118" s="110">
        <f>G119</f>
        <v>0</v>
      </c>
      <c r="H118" s="123"/>
      <c r="I118" s="23"/>
    </row>
    <row r="119" spans="1:9" ht="31.5">
      <c r="A119" s="54" t="s">
        <v>103</v>
      </c>
      <c r="B119" s="55" t="s">
        <v>7</v>
      </c>
      <c r="C119" s="55" t="s">
        <v>37</v>
      </c>
      <c r="D119" s="67" t="s">
        <v>186</v>
      </c>
      <c r="E119" s="55" t="s">
        <v>104</v>
      </c>
      <c r="F119" s="98">
        <v>50000</v>
      </c>
      <c r="G119" s="119">
        <v>0</v>
      </c>
      <c r="H119" s="125"/>
      <c r="I119" s="23"/>
    </row>
    <row r="120" spans="1:9" ht="28.5">
      <c r="A120" s="35" t="s">
        <v>140</v>
      </c>
      <c r="B120" s="36" t="s">
        <v>7</v>
      </c>
      <c r="C120" s="36" t="s">
        <v>37</v>
      </c>
      <c r="D120" s="36" t="s">
        <v>190</v>
      </c>
      <c r="E120" s="36"/>
      <c r="F120" s="93">
        <f>F121</f>
        <v>5000</v>
      </c>
      <c r="G120" s="110">
        <f>G121</f>
        <v>0</v>
      </c>
      <c r="H120" s="123"/>
      <c r="I120" s="23"/>
    </row>
    <row r="121" spans="1:9" ht="31.5">
      <c r="A121" s="54" t="s">
        <v>103</v>
      </c>
      <c r="B121" s="55" t="s">
        <v>7</v>
      </c>
      <c r="C121" s="55" t="s">
        <v>37</v>
      </c>
      <c r="D121" s="67" t="s">
        <v>190</v>
      </c>
      <c r="E121" s="55" t="s">
        <v>104</v>
      </c>
      <c r="F121" s="98">
        <v>5000</v>
      </c>
      <c r="G121" s="119">
        <v>0</v>
      </c>
      <c r="H121" s="125"/>
      <c r="I121" s="23"/>
    </row>
    <row r="122" spans="1:9" s="141" customFormat="1" ht="15.75">
      <c r="A122" s="139" t="s">
        <v>213</v>
      </c>
      <c r="B122" s="135" t="s">
        <v>7</v>
      </c>
      <c r="C122" s="135" t="s">
        <v>37</v>
      </c>
      <c r="D122" s="135" t="s">
        <v>214</v>
      </c>
      <c r="E122" s="135"/>
      <c r="F122" s="142">
        <f>F123</f>
        <v>310000</v>
      </c>
      <c r="G122" s="143">
        <f>G123</f>
        <v>0</v>
      </c>
      <c r="H122" s="144"/>
      <c r="I122" s="140"/>
    </row>
    <row r="123" spans="1:9" ht="31.5">
      <c r="A123" s="54" t="s">
        <v>103</v>
      </c>
      <c r="B123" s="55" t="s">
        <v>7</v>
      </c>
      <c r="C123" s="55" t="s">
        <v>37</v>
      </c>
      <c r="D123" s="67" t="s">
        <v>218</v>
      </c>
      <c r="E123" s="55" t="s">
        <v>104</v>
      </c>
      <c r="F123" s="98">
        <v>310000</v>
      </c>
      <c r="G123" s="119">
        <v>0</v>
      </c>
      <c r="H123" s="125"/>
      <c r="I123" s="23"/>
    </row>
    <row r="124" spans="1:9" ht="14.25">
      <c r="A124" s="50" t="s">
        <v>141</v>
      </c>
      <c r="B124" s="49" t="s">
        <v>7</v>
      </c>
      <c r="C124" s="49" t="s">
        <v>38</v>
      </c>
      <c r="D124" s="49"/>
      <c r="E124" s="49"/>
      <c r="F124" s="96">
        <f>F125+F151</f>
        <v>2789741</v>
      </c>
      <c r="G124" s="108">
        <f>G125+G151</f>
        <v>2616137</v>
      </c>
      <c r="H124" s="123"/>
      <c r="I124" s="23"/>
    </row>
    <row r="125" spans="1:9" ht="14.25">
      <c r="A125" s="68" t="s">
        <v>39</v>
      </c>
      <c r="B125" s="32" t="s">
        <v>7</v>
      </c>
      <c r="C125" s="32" t="s">
        <v>40</v>
      </c>
      <c r="D125" s="32"/>
      <c r="E125" s="32"/>
      <c r="F125" s="92">
        <f>F126+F138</f>
        <v>2754241</v>
      </c>
      <c r="G125" s="109">
        <f>G126+G138</f>
        <v>2580637</v>
      </c>
      <c r="H125" s="123"/>
      <c r="I125" s="23"/>
    </row>
    <row r="126" spans="1:9" ht="28.5">
      <c r="A126" s="68" t="s">
        <v>142</v>
      </c>
      <c r="B126" s="32" t="s">
        <v>7</v>
      </c>
      <c r="C126" s="32" t="s">
        <v>40</v>
      </c>
      <c r="D126" s="32" t="s">
        <v>143</v>
      </c>
      <c r="E126" s="32"/>
      <c r="F126" s="92">
        <f>F127+F142</f>
        <v>2754241</v>
      </c>
      <c r="G126" s="109">
        <f>G127+G142</f>
        <v>2580637</v>
      </c>
      <c r="H126" s="123"/>
      <c r="I126" s="23"/>
    </row>
    <row r="127" spans="1:9" ht="42.75">
      <c r="A127" s="31" t="s">
        <v>144</v>
      </c>
      <c r="B127" s="32" t="s">
        <v>7</v>
      </c>
      <c r="C127" s="32" t="s">
        <v>40</v>
      </c>
      <c r="D127" s="32" t="s">
        <v>145</v>
      </c>
      <c r="E127" s="32"/>
      <c r="F127" s="92">
        <f>F128+F132+F135</f>
        <v>2754241</v>
      </c>
      <c r="G127" s="109">
        <f>G128+G132+G135</f>
        <v>2580637</v>
      </c>
      <c r="H127" s="123"/>
      <c r="I127" s="23"/>
    </row>
    <row r="128" spans="1:9" ht="85.5">
      <c r="A128" s="69" t="s">
        <v>93</v>
      </c>
      <c r="B128" s="36" t="s">
        <v>7</v>
      </c>
      <c r="C128" s="36" t="s">
        <v>40</v>
      </c>
      <c r="D128" s="36" t="s">
        <v>191</v>
      </c>
      <c r="E128" s="36"/>
      <c r="F128" s="93">
        <f>F129+F130+F131</f>
        <v>970900</v>
      </c>
      <c r="G128" s="110">
        <f>G129+G130+G131</f>
        <v>953900</v>
      </c>
      <c r="H128" s="123"/>
      <c r="I128" s="23"/>
    </row>
    <row r="129" spans="1:9" ht="94.5">
      <c r="A129" s="54" t="s">
        <v>95</v>
      </c>
      <c r="B129" s="55" t="s">
        <v>7</v>
      </c>
      <c r="C129" s="55" t="s">
        <v>40</v>
      </c>
      <c r="D129" s="55" t="s">
        <v>191</v>
      </c>
      <c r="E129" s="56" t="s">
        <v>96</v>
      </c>
      <c r="F129" s="97">
        <v>70000</v>
      </c>
      <c r="G129" s="118">
        <v>70000</v>
      </c>
      <c r="H129" s="125"/>
      <c r="I129" s="43"/>
    </row>
    <row r="130" spans="1:9" ht="31.5">
      <c r="A130" s="54" t="s">
        <v>103</v>
      </c>
      <c r="B130" s="55" t="s">
        <v>7</v>
      </c>
      <c r="C130" s="55" t="s">
        <v>40</v>
      </c>
      <c r="D130" s="55" t="s">
        <v>191</v>
      </c>
      <c r="E130" s="56" t="s">
        <v>104</v>
      </c>
      <c r="F130" s="97">
        <v>899900</v>
      </c>
      <c r="G130" s="118">
        <v>882900</v>
      </c>
      <c r="H130" s="125"/>
      <c r="I130" s="23"/>
    </row>
    <row r="131" spans="1:9" ht="15" customHeight="1">
      <c r="A131" s="54" t="s">
        <v>105</v>
      </c>
      <c r="B131" s="55" t="s">
        <v>7</v>
      </c>
      <c r="C131" s="55" t="s">
        <v>40</v>
      </c>
      <c r="D131" s="55" t="s">
        <v>191</v>
      </c>
      <c r="E131" s="56" t="s">
        <v>106</v>
      </c>
      <c r="F131" s="97">
        <v>1000</v>
      </c>
      <c r="G131" s="118">
        <v>1000</v>
      </c>
      <c r="H131" s="125"/>
      <c r="I131" s="23"/>
    </row>
    <row r="132" spans="1:9" ht="71.25" hidden="1">
      <c r="A132" s="35" t="s">
        <v>146</v>
      </c>
      <c r="B132" s="36" t="s">
        <v>7</v>
      </c>
      <c r="C132" s="36" t="s">
        <v>40</v>
      </c>
      <c r="D132" s="36" t="s">
        <v>192</v>
      </c>
      <c r="E132" s="36"/>
      <c r="F132" s="93">
        <f>F133+F134</f>
        <v>0</v>
      </c>
      <c r="G132" s="110">
        <f>G133+G134</f>
        <v>0</v>
      </c>
      <c r="H132" s="123"/>
      <c r="I132" s="23"/>
    </row>
    <row r="133" spans="1:9" ht="86.25" customHeight="1" hidden="1">
      <c r="A133" s="54" t="s">
        <v>95</v>
      </c>
      <c r="B133" s="55" t="s">
        <v>7</v>
      </c>
      <c r="C133" s="55" t="s">
        <v>40</v>
      </c>
      <c r="D133" s="55" t="s">
        <v>192</v>
      </c>
      <c r="E133" s="56" t="s">
        <v>96</v>
      </c>
      <c r="F133" s="97">
        <v>0</v>
      </c>
      <c r="G133" s="118">
        <v>0</v>
      </c>
      <c r="H133" s="125"/>
      <c r="I133" s="23"/>
    </row>
    <row r="134" spans="1:9" ht="31.5" hidden="1">
      <c r="A134" s="54" t="s">
        <v>103</v>
      </c>
      <c r="B134" s="55" t="s">
        <v>7</v>
      </c>
      <c r="C134" s="55" t="s">
        <v>40</v>
      </c>
      <c r="D134" s="55" t="s">
        <v>192</v>
      </c>
      <c r="E134" s="56" t="s">
        <v>104</v>
      </c>
      <c r="F134" s="97">
        <v>0</v>
      </c>
      <c r="G134" s="118">
        <v>0</v>
      </c>
      <c r="H134" s="125"/>
      <c r="I134" s="23"/>
    </row>
    <row r="135" spans="1:9" ht="85.5">
      <c r="A135" s="35" t="s">
        <v>147</v>
      </c>
      <c r="B135" s="36" t="s">
        <v>7</v>
      </c>
      <c r="C135" s="36" t="s">
        <v>40</v>
      </c>
      <c r="D135" s="36" t="s">
        <v>191</v>
      </c>
      <c r="E135" s="36"/>
      <c r="F135" s="93">
        <f>F136+F137</f>
        <v>1783341</v>
      </c>
      <c r="G135" s="110">
        <f>G136+G137</f>
        <v>1626737</v>
      </c>
      <c r="H135" s="123"/>
      <c r="I135" s="23"/>
    </row>
    <row r="136" spans="1:9" ht="81" customHeight="1">
      <c r="A136" s="54" t="s">
        <v>95</v>
      </c>
      <c r="B136" s="55" t="s">
        <v>7</v>
      </c>
      <c r="C136" s="55" t="s">
        <v>40</v>
      </c>
      <c r="D136" s="55" t="s">
        <v>191</v>
      </c>
      <c r="E136" s="56" t="s">
        <v>96</v>
      </c>
      <c r="F136" s="97">
        <v>1783341</v>
      </c>
      <c r="G136" s="118">
        <v>1626737</v>
      </c>
      <c r="H136" s="125"/>
      <c r="I136" s="23"/>
    </row>
    <row r="137" spans="1:9" ht="29.25" customHeight="1">
      <c r="A137" s="54" t="s">
        <v>103</v>
      </c>
      <c r="B137" s="55" t="s">
        <v>7</v>
      </c>
      <c r="C137" s="55" t="s">
        <v>40</v>
      </c>
      <c r="D137" s="55" t="s">
        <v>191</v>
      </c>
      <c r="E137" s="56" t="s">
        <v>104</v>
      </c>
      <c r="F137" s="97">
        <v>0</v>
      </c>
      <c r="G137" s="118">
        <v>0</v>
      </c>
      <c r="H137" s="125"/>
      <c r="I137" s="23"/>
    </row>
    <row r="138" spans="1:9" ht="0.75" customHeight="1">
      <c r="A138" s="31" t="s">
        <v>134</v>
      </c>
      <c r="B138" s="32" t="s">
        <v>7</v>
      </c>
      <c r="C138" s="32" t="s">
        <v>40</v>
      </c>
      <c r="D138" s="32" t="s">
        <v>135</v>
      </c>
      <c r="E138" s="32"/>
      <c r="F138" s="92">
        <f aca="true" t="shared" si="2" ref="F138:G140">F139</f>
        <v>0</v>
      </c>
      <c r="G138" s="109">
        <f t="shared" si="2"/>
        <v>0</v>
      </c>
      <c r="H138" s="123"/>
      <c r="I138" s="23"/>
    </row>
    <row r="139" spans="1:9" ht="85.5" hidden="1">
      <c r="A139" s="31" t="s">
        <v>93</v>
      </c>
      <c r="B139" s="32" t="s">
        <v>7</v>
      </c>
      <c r="C139" s="32" t="s">
        <v>40</v>
      </c>
      <c r="D139" s="32" t="s">
        <v>136</v>
      </c>
      <c r="E139" s="32"/>
      <c r="F139" s="92">
        <f t="shared" si="2"/>
        <v>0</v>
      </c>
      <c r="G139" s="109">
        <f t="shared" si="2"/>
        <v>0</v>
      </c>
      <c r="H139" s="123"/>
      <c r="I139" s="23"/>
    </row>
    <row r="140" spans="1:9" ht="28.5" hidden="1">
      <c r="A140" s="35" t="s">
        <v>137</v>
      </c>
      <c r="B140" s="36" t="s">
        <v>7</v>
      </c>
      <c r="C140" s="36" t="s">
        <v>40</v>
      </c>
      <c r="D140" s="36" t="s">
        <v>186</v>
      </c>
      <c r="E140" s="36"/>
      <c r="F140" s="93">
        <f t="shared" si="2"/>
        <v>0</v>
      </c>
      <c r="G140" s="110">
        <f t="shared" si="2"/>
        <v>0</v>
      </c>
      <c r="H140" s="123"/>
      <c r="I140" s="23"/>
    </row>
    <row r="141" spans="1:9" ht="30.75" customHeight="1" hidden="1">
      <c r="A141" s="54" t="s">
        <v>103</v>
      </c>
      <c r="B141" s="55" t="s">
        <v>7</v>
      </c>
      <c r="C141" s="55" t="s">
        <v>40</v>
      </c>
      <c r="D141" s="67" t="s">
        <v>186</v>
      </c>
      <c r="E141" s="55" t="s">
        <v>104</v>
      </c>
      <c r="F141" s="98">
        <v>0</v>
      </c>
      <c r="G141" s="119">
        <v>0</v>
      </c>
      <c r="H141" s="125"/>
      <c r="I141" s="23"/>
    </row>
    <row r="142" spans="1:9" ht="42.75" hidden="1">
      <c r="A142" s="31" t="s">
        <v>148</v>
      </c>
      <c r="B142" s="32" t="s">
        <v>7</v>
      </c>
      <c r="C142" s="32" t="s">
        <v>40</v>
      </c>
      <c r="D142" s="32" t="s">
        <v>149</v>
      </c>
      <c r="E142" s="70"/>
      <c r="F142" s="100">
        <f>F143+F146+F148</f>
        <v>0</v>
      </c>
      <c r="G142" s="109">
        <f>G143+G146+G148</f>
        <v>0</v>
      </c>
      <c r="H142" s="123"/>
      <c r="I142" s="23"/>
    </row>
    <row r="143" spans="1:9" ht="75" customHeight="1" hidden="1">
      <c r="A143" s="69" t="s">
        <v>93</v>
      </c>
      <c r="B143" s="36" t="s">
        <v>7</v>
      </c>
      <c r="C143" s="36" t="s">
        <v>40</v>
      </c>
      <c r="D143" s="36" t="s">
        <v>193</v>
      </c>
      <c r="E143" s="36"/>
      <c r="F143" s="93">
        <f>F144+F145</f>
        <v>0</v>
      </c>
      <c r="G143" s="110">
        <f>G144+G145</f>
        <v>0</v>
      </c>
      <c r="H143" s="123"/>
      <c r="I143" s="23"/>
    </row>
    <row r="144" spans="1:9" ht="81.75" customHeight="1" hidden="1">
      <c r="A144" s="54" t="s">
        <v>95</v>
      </c>
      <c r="B144" s="55" t="s">
        <v>7</v>
      </c>
      <c r="C144" s="55" t="s">
        <v>40</v>
      </c>
      <c r="D144" s="55" t="s">
        <v>193</v>
      </c>
      <c r="E144" s="56" t="s">
        <v>96</v>
      </c>
      <c r="F144" s="97">
        <v>0</v>
      </c>
      <c r="G144" s="118">
        <v>0</v>
      </c>
      <c r="H144" s="125"/>
      <c r="I144" s="43"/>
    </row>
    <row r="145" spans="1:9" ht="29.25" customHeight="1" hidden="1">
      <c r="A145" s="54" t="s">
        <v>103</v>
      </c>
      <c r="B145" s="55" t="s">
        <v>7</v>
      </c>
      <c r="C145" s="55" t="s">
        <v>40</v>
      </c>
      <c r="D145" s="55" t="s">
        <v>193</v>
      </c>
      <c r="E145" s="56" t="s">
        <v>104</v>
      </c>
      <c r="F145" s="97">
        <v>0</v>
      </c>
      <c r="G145" s="118">
        <v>0</v>
      </c>
      <c r="H145" s="125"/>
      <c r="I145" s="23"/>
    </row>
    <row r="146" spans="1:9" ht="71.25" hidden="1">
      <c r="A146" s="35" t="s">
        <v>150</v>
      </c>
      <c r="B146" s="36" t="s">
        <v>7</v>
      </c>
      <c r="C146" s="36" t="s">
        <v>40</v>
      </c>
      <c r="D146" s="36" t="s">
        <v>194</v>
      </c>
      <c r="E146" s="36"/>
      <c r="F146" s="93">
        <f>F147</f>
        <v>0</v>
      </c>
      <c r="G146" s="110">
        <f>G147</f>
        <v>0</v>
      </c>
      <c r="H146" s="123"/>
      <c r="I146" s="23"/>
    </row>
    <row r="147" spans="1:9" ht="81.75" customHeight="1" hidden="1">
      <c r="A147" s="54" t="s">
        <v>95</v>
      </c>
      <c r="B147" s="55" t="s">
        <v>7</v>
      </c>
      <c r="C147" s="55" t="s">
        <v>40</v>
      </c>
      <c r="D147" s="55" t="s">
        <v>194</v>
      </c>
      <c r="E147" s="56" t="s">
        <v>96</v>
      </c>
      <c r="F147" s="97">
        <v>0</v>
      </c>
      <c r="G147" s="118">
        <v>0</v>
      </c>
      <c r="H147" s="125"/>
      <c r="I147" s="23"/>
    </row>
    <row r="148" spans="1:9" ht="85.5" hidden="1">
      <c r="A148" s="35" t="s">
        <v>151</v>
      </c>
      <c r="B148" s="36" t="s">
        <v>7</v>
      </c>
      <c r="C148" s="36" t="s">
        <v>40</v>
      </c>
      <c r="D148" s="36" t="s">
        <v>195</v>
      </c>
      <c r="E148" s="36"/>
      <c r="F148" s="93">
        <f>F149+F150</f>
        <v>0</v>
      </c>
      <c r="G148" s="110">
        <f>G149+G150</f>
        <v>0</v>
      </c>
      <c r="H148" s="123"/>
      <c r="I148" s="23"/>
    </row>
    <row r="149" spans="1:9" ht="83.25" customHeight="1" hidden="1">
      <c r="A149" s="54" t="s">
        <v>95</v>
      </c>
      <c r="B149" s="55" t="s">
        <v>7</v>
      </c>
      <c r="C149" s="55" t="s">
        <v>40</v>
      </c>
      <c r="D149" s="55" t="s">
        <v>195</v>
      </c>
      <c r="E149" s="56" t="s">
        <v>96</v>
      </c>
      <c r="F149" s="97">
        <v>0</v>
      </c>
      <c r="G149" s="118">
        <v>0</v>
      </c>
      <c r="H149" s="125"/>
      <c r="I149" s="23"/>
    </row>
    <row r="150" spans="1:9" ht="31.5" hidden="1">
      <c r="A150" s="54" t="s">
        <v>103</v>
      </c>
      <c r="B150" s="55" t="s">
        <v>7</v>
      </c>
      <c r="C150" s="55" t="s">
        <v>40</v>
      </c>
      <c r="D150" s="55" t="s">
        <v>195</v>
      </c>
      <c r="E150" s="56" t="s">
        <v>104</v>
      </c>
      <c r="F150" s="97">
        <v>0</v>
      </c>
      <c r="G150" s="118">
        <v>0</v>
      </c>
      <c r="H150" s="125"/>
      <c r="I150" s="23"/>
    </row>
    <row r="151" spans="1:9" ht="28.5">
      <c r="A151" s="31" t="s">
        <v>41</v>
      </c>
      <c r="B151" s="32" t="s">
        <v>7</v>
      </c>
      <c r="C151" s="32" t="s">
        <v>42</v>
      </c>
      <c r="D151" s="32" t="s">
        <v>6</v>
      </c>
      <c r="E151" s="32" t="s">
        <v>6</v>
      </c>
      <c r="F151" s="92">
        <f>F152</f>
        <v>35500</v>
      </c>
      <c r="G151" s="109">
        <f>G152</f>
        <v>35500</v>
      </c>
      <c r="H151" s="123"/>
      <c r="I151" s="23"/>
    </row>
    <row r="152" spans="1:9" ht="28.5">
      <c r="A152" s="68" t="s">
        <v>142</v>
      </c>
      <c r="B152" s="32" t="s">
        <v>7</v>
      </c>
      <c r="C152" s="32" t="s">
        <v>42</v>
      </c>
      <c r="D152" s="32" t="s">
        <v>143</v>
      </c>
      <c r="E152" s="32"/>
      <c r="F152" s="92">
        <f>F153</f>
        <v>35500</v>
      </c>
      <c r="G152" s="109">
        <f>G153</f>
        <v>35500</v>
      </c>
      <c r="H152" s="123"/>
      <c r="I152" s="23"/>
    </row>
    <row r="153" spans="1:9" ht="74.25" customHeight="1">
      <c r="A153" s="31" t="s">
        <v>93</v>
      </c>
      <c r="B153" s="32" t="s">
        <v>7</v>
      </c>
      <c r="C153" s="32" t="s">
        <v>42</v>
      </c>
      <c r="D153" s="32" t="s">
        <v>152</v>
      </c>
      <c r="E153" s="32"/>
      <c r="F153" s="92">
        <f>F154+F156</f>
        <v>35500</v>
      </c>
      <c r="G153" s="109">
        <f>G154+G156</f>
        <v>35500</v>
      </c>
      <c r="H153" s="123"/>
      <c r="I153" s="23"/>
    </row>
    <row r="154" spans="1:9" ht="37.5" customHeight="1">
      <c r="A154" s="35" t="s">
        <v>153</v>
      </c>
      <c r="B154" s="36" t="s">
        <v>7</v>
      </c>
      <c r="C154" s="36" t="s">
        <v>42</v>
      </c>
      <c r="D154" s="71">
        <v>8030049999</v>
      </c>
      <c r="E154" s="36" t="s">
        <v>6</v>
      </c>
      <c r="F154" s="93">
        <f>F155</f>
        <v>27000</v>
      </c>
      <c r="G154" s="110">
        <f>G155</f>
        <v>27000</v>
      </c>
      <c r="H154" s="123"/>
      <c r="I154" s="23"/>
    </row>
    <row r="155" spans="1:9" ht="31.5">
      <c r="A155" s="54" t="s">
        <v>103</v>
      </c>
      <c r="B155" s="55" t="s">
        <v>7</v>
      </c>
      <c r="C155" s="55" t="s">
        <v>42</v>
      </c>
      <c r="D155" s="55" t="s">
        <v>196</v>
      </c>
      <c r="E155" s="56" t="s">
        <v>104</v>
      </c>
      <c r="F155" s="97">
        <v>27000</v>
      </c>
      <c r="G155" s="118">
        <v>27000</v>
      </c>
      <c r="H155" s="125"/>
      <c r="I155" s="23"/>
    </row>
    <row r="156" spans="1:9" ht="28.5">
      <c r="A156" s="69" t="s">
        <v>154</v>
      </c>
      <c r="B156" s="36" t="s">
        <v>7</v>
      </c>
      <c r="C156" s="36" t="s">
        <v>42</v>
      </c>
      <c r="D156" s="36" t="s">
        <v>197</v>
      </c>
      <c r="E156" s="36"/>
      <c r="F156" s="93">
        <f>F157</f>
        <v>8500</v>
      </c>
      <c r="G156" s="110">
        <f>G157</f>
        <v>8500</v>
      </c>
      <c r="H156" s="123"/>
      <c r="I156" s="23"/>
    </row>
    <row r="157" spans="1:9" ht="31.5">
      <c r="A157" s="54" t="s">
        <v>103</v>
      </c>
      <c r="B157" s="55" t="s">
        <v>7</v>
      </c>
      <c r="C157" s="55" t="s">
        <v>42</v>
      </c>
      <c r="D157" s="55" t="s">
        <v>197</v>
      </c>
      <c r="E157" s="56" t="s">
        <v>104</v>
      </c>
      <c r="F157" s="97">
        <v>8500</v>
      </c>
      <c r="G157" s="118">
        <v>8500</v>
      </c>
      <c r="H157" s="125"/>
      <c r="I157" s="23"/>
    </row>
    <row r="158" spans="1:9" ht="14.25">
      <c r="A158" s="50" t="s">
        <v>155</v>
      </c>
      <c r="B158" s="49" t="s">
        <v>7</v>
      </c>
      <c r="C158" s="49" t="s">
        <v>81</v>
      </c>
      <c r="D158" s="49" t="s">
        <v>6</v>
      </c>
      <c r="E158" s="49" t="s">
        <v>6</v>
      </c>
      <c r="F158" s="96">
        <f>F159</f>
        <v>709360</v>
      </c>
      <c r="G158" s="108">
        <f>G159</f>
        <v>709360</v>
      </c>
      <c r="H158" s="123"/>
      <c r="I158" s="23"/>
    </row>
    <row r="159" spans="1:9" ht="14.25">
      <c r="A159" s="31" t="s">
        <v>82</v>
      </c>
      <c r="B159" s="32" t="s">
        <v>7</v>
      </c>
      <c r="C159" s="32" t="s">
        <v>9</v>
      </c>
      <c r="D159" s="32"/>
      <c r="E159" s="32"/>
      <c r="F159" s="92">
        <f>F162+F164</f>
        <v>709360</v>
      </c>
      <c r="G159" s="109">
        <f>G162+G164</f>
        <v>709360</v>
      </c>
      <c r="H159" s="123"/>
      <c r="I159" s="23"/>
    </row>
    <row r="160" spans="1:9" ht="14.25" customHeight="1">
      <c r="A160" s="42" t="s">
        <v>90</v>
      </c>
      <c r="B160" s="32" t="s">
        <v>7</v>
      </c>
      <c r="C160" s="32" t="s">
        <v>9</v>
      </c>
      <c r="D160" s="32" t="s">
        <v>91</v>
      </c>
      <c r="E160" s="32"/>
      <c r="F160" s="92">
        <f>F159</f>
        <v>709360</v>
      </c>
      <c r="G160" s="109">
        <f>G159</f>
        <v>709360</v>
      </c>
      <c r="H160" s="123"/>
      <c r="I160" s="23"/>
    </row>
    <row r="161" spans="1:9" ht="79.5" customHeight="1">
      <c r="A161" s="35" t="s">
        <v>93</v>
      </c>
      <c r="B161" s="36" t="s">
        <v>7</v>
      </c>
      <c r="C161" s="36" t="s">
        <v>9</v>
      </c>
      <c r="D161" s="36" t="s">
        <v>156</v>
      </c>
      <c r="E161" s="36"/>
      <c r="F161" s="93">
        <f>F162</f>
        <v>709360</v>
      </c>
      <c r="G161" s="110">
        <f>G162</f>
        <v>709360</v>
      </c>
      <c r="H161" s="123"/>
      <c r="I161" s="23"/>
    </row>
    <row r="162" spans="1:9" ht="14.25">
      <c r="A162" s="35" t="s">
        <v>65</v>
      </c>
      <c r="B162" s="36" t="s">
        <v>7</v>
      </c>
      <c r="C162" s="36" t="s">
        <v>9</v>
      </c>
      <c r="D162" s="36" t="s">
        <v>157</v>
      </c>
      <c r="E162" s="36" t="s">
        <v>6</v>
      </c>
      <c r="F162" s="93">
        <f>F163</f>
        <v>709360</v>
      </c>
      <c r="G162" s="110">
        <f>G163</f>
        <v>709360</v>
      </c>
      <c r="H162" s="123"/>
      <c r="I162" s="23"/>
    </row>
    <row r="163" spans="1:9" ht="23.25" customHeight="1">
      <c r="A163" s="54" t="s">
        <v>158</v>
      </c>
      <c r="B163" s="55" t="s">
        <v>7</v>
      </c>
      <c r="C163" s="55" t="s">
        <v>9</v>
      </c>
      <c r="D163" s="55" t="s">
        <v>157</v>
      </c>
      <c r="E163" s="55" t="s">
        <v>159</v>
      </c>
      <c r="F163" s="98">
        <v>709360</v>
      </c>
      <c r="G163" s="118">
        <v>709360</v>
      </c>
      <c r="H163" s="125"/>
      <c r="I163" s="23"/>
    </row>
    <row r="164" spans="1:9" ht="71.25" hidden="1">
      <c r="A164" s="35" t="s">
        <v>160</v>
      </c>
      <c r="B164" s="36" t="s">
        <v>7</v>
      </c>
      <c r="C164" s="36" t="s">
        <v>9</v>
      </c>
      <c r="D164" s="36" t="s">
        <v>161</v>
      </c>
      <c r="E164" s="36"/>
      <c r="F164" s="93">
        <f>F165</f>
        <v>0</v>
      </c>
      <c r="G164" s="110">
        <f>G165</f>
        <v>0</v>
      </c>
      <c r="H164" s="123"/>
      <c r="I164" s="23"/>
    </row>
    <row r="165" spans="1:9" ht="31.5" hidden="1">
      <c r="A165" s="54" t="s">
        <v>158</v>
      </c>
      <c r="B165" s="55" t="s">
        <v>7</v>
      </c>
      <c r="C165" s="55" t="s">
        <v>9</v>
      </c>
      <c r="D165" s="39" t="s">
        <v>161</v>
      </c>
      <c r="E165" s="56" t="s">
        <v>159</v>
      </c>
      <c r="F165" s="97">
        <v>0</v>
      </c>
      <c r="G165" s="118">
        <v>0</v>
      </c>
      <c r="H165" s="125"/>
      <c r="I165" s="23"/>
    </row>
    <row r="166" spans="1:9" ht="14.25">
      <c r="A166" s="27" t="s">
        <v>43</v>
      </c>
      <c r="B166" s="49" t="s">
        <v>7</v>
      </c>
      <c r="C166" s="49" t="s">
        <v>44</v>
      </c>
      <c r="D166" s="49"/>
      <c r="E166" s="49"/>
      <c r="F166" s="96">
        <f>F167</f>
        <v>310720</v>
      </c>
      <c r="G166" s="108">
        <f>G167</f>
        <v>310720</v>
      </c>
      <c r="H166" s="123"/>
      <c r="I166" s="23"/>
    </row>
    <row r="167" spans="1:9" ht="14.25">
      <c r="A167" s="31" t="s">
        <v>45</v>
      </c>
      <c r="B167" s="32" t="s">
        <v>7</v>
      </c>
      <c r="C167" s="32" t="s">
        <v>46</v>
      </c>
      <c r="D167" s="32" t="s">
        <v>6</v>
      </c>
      <c r="E167" s="32" t="s">
        <v>6</v>
      </c>
      <c r="F167" s="92">
        <f>F170</f>
        <v>310720</v>
      </c>
      <c r="G167" s="109">
        <f>G170</f>
        <v>310720</v>
      </c>
      <c r="H167" s="123"/>
      <c r="I167" s="23"/>
    </row>
    <row r="168" spans="1:9" ht="28.5">
      <c r="A168" s="68" t="s">
        <v>142</v>
      </c>
      <c r="B168" s="32" t="s">
        <v>7</v>
      </c>
      <c r="C168" s="32" t="s">
        <v>46</v>
      </c>
      <c r="D168" s="32" t="s">
        <v>143</v>
      </c>
      <c r="E168" s="32"/>
      <c r="F168" s="92">
        <f>F170</f>
        <v>310720</v>
      </c>
      <c r="G168" s="109">
        <f>G170</f>
        <v>310720</v>
      </c>
      <c r="H168" s="123"/>
      <c r="I168" s="23"/>
    </row>
    <row r="169" spans="1:9" ht="78" customHeight="1">
      <c r="A169" s="31" t="s">
        <v>93</v>
      </c>
      <c r="B169" s="32" t="s">
        <v>7</v>
      </c>
      <c r="C169" s="32" t="s">
        <v>46</v>
      </c>
      <c r="D169" s="32" t="s">
        <v>152</v>
      </c>
      <c r="E169" s="32"/>
      <c r="F169" s="92">
        <f>F170</f>
        <v>310720</v>
      </c>
      <c r="G169" s="109">
        <f>G170</f>
        <v>310720</v>
      </c>
      <c r="H169" s="123"/>
      <c r="I169" s="23"/>
    </row>
    <row r="170" spans="1:9" ht="28.5">
      <c r="A170" s="35" t="s">
        <v>162</v>
      </c>
      <c r="B170" s="36" t="s">
        <v>7</v>
      </c>
      <c r="C170" s="36" t="s">
        <v>46</v>
      </c>
      <c r="D170" s="36" t="s">
        <v>198</v>
      </c>
      <c r="E170" s="36" t="s">
        <v>6</v>
      </c>
      <c r="F170" s="93">
        <f>F171</f>
        <v>310720</v>
      </c>
      <c r="G170" s="110">
        <f>G171</f>
        <v>310720</v>
      </c>
      <c r="H170" s="123"/>
      <c r="I170" s="23"/>
    </row>
    <row r="171" spans="1:9" ht="31.5">
      <c r="A171" s="54" t="s">
        <v>103</v>
      </c>
      <c r="B171" s="55" t="s">
        <v>7</v>
      </c>
      <c r="C171" s="55" t="s">
        <v>46</v>
      </c>
      <c r="D171" s="55" t="s">
        <v>198</v>
      </c>
      <c r="E171" s="55" t="s">
        <v>104</v>
      </c>
      <c r="F171" s="98">
        <v>310720</v>
      </c>
      <c r="G171" s="118">
        <v>310720</v>
      </c>
      <c r="H171" s="125"/>
      <c r="I171" s="23"/>
    </row>
    <row r="172" spans="1:9" ht="14.25">
      <c r="A172" s="65" t="s">
        <v>47</v>
      </c>
      <c r="B172" s="49" t="s">
        <v>7</v>
      </c>
      <c r="C172" s="49" t="s">
        <v>48</v>
      </c>
      <c r="D172" s="49"/>
      <c r="E172" s="49"/>
      <c r="F172" s="96">
        <f>F173</f>
        <v>36000</v>
      </c>
      <c r="G172" s="108">
        <f>G173</f>
        <v>36000</v>
      </c>
      <c r="H172" s="123"/>
      <c r="I172" s="23"/>
    </row>
    <row r="173" spans="1:9" ht="14.25">
      <c r="A173" s="68" t="s">
        <v>49</v>
      </c>
      <c r="B173" s="32" t="s">
        <v>7</v>
      </c>
      <c r="C173" s="32" t="s">
        <v>50</v>
      </c>
      <c r="D173" s="32" t="s">
        <v>6</v>
      </c>
      <c r="E173" s="32" t="s">
        <v>6</v>
      </c>
      <c r="F173" s="92">
        <f>F176</f>
        <v>36000</v>
      </c>
      <c r="G173" s="109">
        <f>G176</f>
        <v>36000</v>
      </c>
      <c r="H173" s="123"/>
      <c r="I173" s="23"/>
    </row>
    <row r="174" spans="1:9" ht="15.75">
      <c r="A174" s="42" t="s">
        <v>90</v>
      </c>
      <c r="B174" s="32" t="s">
        <v>7</v>
      </c>
      <c r="C174" s="32" t="s">
        <v>50</v>
      </c>
      <c r="D174" s="32" t="s">
        <v>91</v>
      </c>
      <c r="E174" s="32"/>
      <c r="F174" s="92">
        <f>F176</f>
        <v>36000</v>
      </c>
      <c r="G174" s="109">
        <f>G176</f>
        <v>36000</v>
      </c>
      <c r="H174" s="123"/>
      <c r="I174" s="23"/>
    </row>
    <row r="175" spans="1:9" ht="85.5">
      <c r="A175" s="31" t="s">
        <v>93</v>
      </c>
      <c r="B175" s="32" t="s">
        <v>7</v>
      </c>
      <c r="C175" s="32" t="s">
        <v>50</v>
      </c>
      <c r="D175" s="32" t="s">
        <v>156</v>
      </c>
      <c r="E175" s="32"/>
      <c r="F175" s="92">
        <f>F176</f>
        <v>36000</v>
      </c>
      <c r="G175" s="109">
        <f>G176</f>
        <v>36000</v>
      </c>
      <c r="H175" s="123"/>
      <c r="I175" s="23"/>
    </row>
    <row r="176" spans="1:9" ht="36" customHeight="1">
      <c r="A176" s="69" t="s">
        <v>51</v>
      </c>
      <c r="B176" s="36" t="s">
        <v>7</v>
      </c>
      <c r="C176" s="36" t="s">
        <v>50</v>
      </c>
      <c r="D176" s="36" t="s">
        <v>163</v>
      </c>
      <c r="E176" s="36" t="s">
        <v>6</v>
      </c>
      <c r="F176" s="93">
        <f>F177</f>
        <v>36000</v>
      </c>
      <c r="G176" s="110">
        <f>G177</f>
        <v>36000</v>
      </c>
      <c r="H176" s="123"/>
      <c r="I176" s="23"/>
    </row>
    <row r="177" spans="1:9" ht="31.5">
      <c r="A177" s="54" t="s">
        <v>103</v>
      </c>
      <c r="B177" s="56" t="s">
        <v>7</v>
      </c>
      <c r="C177" s="56" t="s">
        <v>50</v>
      </c>
      <c r="D177" s="56" t="s">
        <v>163</v>
      </c>
      <c r="E177" s="56" t="s">
        <v>104</v>
      </c>
      <c r="F177" s="97">
        <v>36000</v>
      </c>
      <c r="G177" s="118">
        <v>36000</v>
      </c>
      <c r="H177" s="125"/>
      <c r="I177" s="23"/>
    </row>
    <row r="178" spans="1:9" ht="28.5">
      <c r="A178" s="65" t="s">
        <v>52</v>
      </c>
      <c r="B178" s="49" t="s">
        <v>7</v>
      </c>
      <c r="C178" s="49" t="s">
        <v>53</v>
      </c>
      <c r="D178" s="49"/>
      <c r="E178" s="49"/>
      <c r="F178" s="96">
        <f>F179</f>
        <v>500</v>
      </c>
      <c r="G178" s="108">
        <f>G179</f>
        <v>0</v>
      </c>
      <c r="H178" s="123"/>
      <c r="I178" s="23"/>
    </row>
    <row r="179" spans="1:9" ht="28.5">
      <c r="A179" s="68" t="s">
        <v>54</v>
      </c>
      <c r="B179" s="32" t="s">
        <v>7</v>
      </c>
      <c r="C179" s="32" t="s">
        <v>55</v>
      </c>
      <c r="D179" s="32" t="s">
        <v>6</v>
      </c>
      <c r="E179" s="32" t="s">
        <v>6</v>
      </c>
      <c r="F179" s="92">
        <f>F182</f>
        <v>500</v>
      </c>
      <c r="G179" s="109">
        <f>G182</f>
        <v>0</v>
      </c>
      <c r="H179" s="123"/>
      <c r="I179" s="23"/>
    </row>
    <row r="180" spans="1:9" ht="15.75">
      <c r="A180" s="42" t="s">
        <v>90</v>
      </c>
      <c r="B180" s="32" t="s">
        <v>7</v>
      </c>
      <c r="C180" s="32" t="s">
        <v>55</v>
      </c>
      <c r="D180" s="32" t="s">
        <v>91</v>
      </c>
      <c r="E180" s="32"/>
      <c r="F180" s="92">
        <f>F182</f>
        <v>500</v>
      </c>
      <c r="G180" s="109">
        <f>G182</f>
        <v>0</v>
      </c>
      <c r="H180" s="123"/>
      <c r="I180" s="23"/>
    </row>
    <row r="181" spans="1:9" ht="85.5">
      <c r="A181" s="31" t="s">
        <v>93</v>
      </c>
      <c r="B181" s="32" t="s">
        <v>7</v>
      </c>
      <c r="C181" s="32" t="s">
        <v>55</v>
      </c>
      <c r="D181" s="32" t="s">
        <v>156</v>
      </c>
      <c r="E181" s="32"/>
      <c r="F181" s="92">
        <f>F182</f>
        <v>500</v>
      </c>
      <c r="G181" s="109">
        <f>G182</f>
        <v>0</v>
      </c>
      <c r="H181" s="123"/>
      <c r="I181" s="23"/>
    </row>
    <row r="182" spans="1:9" ht="28.5">
      <c r="A182" s="69" t="s">
        <v>56</v>
      </c>
      <c r="B182" s="36" t="s">
        <v>7</v>
      </c>
      <c r="C182" s="36" t="s">
        <v>55</v>
      </c>
      <c r="D182" s="36" t="s">
        <v>164</v>
      </c>
      <c r="E182" s="36" t="s">
        <v>6</v>
      </c>
      <c r="F182" s="93">
        <f>F183</f>
        <v>500</v>
      </c>
      <c r="G182" s="110">
        <f>G183</f>
        <v>0</v>
      </c>
      <c r="H182" s="123"/>
      <c r="I182" s="23"/>
    </row>
    <row r="183" spans="1:9" ht="31.5">
      <c r="A183" s="54" t="s">
        <v>165</v>
      </c>
      <c r="B183" s="56" t="s">
        <v>7</v>
      </c>
      <c r="C183" s="56" t="s">
        <v>55</v>
      </c>
      <c r="D183" s="56" t="s">
        <v>164</v>
      </c>
      <c r="E183" s="56" t="s">
        <v>166</v>
      </c>
      <c r="F183" s="97">
        <v>500</v>
      </c>
      <c r="G183" s="118">
        <v>0</v>
      </c>
      <c r="H183" s="125"/>
      <c r="I183" s="23"/>
    </row>
    <row r="184" spans="1:9" ht="63">
      <c r="A184" s="72" t="s">
        <v>86</v>
      </c>
      <c r="B184" s="49" t="s">
        <v>7</v>
      </c>
      <c r="C184" s="49" t="s">
        <v>57</v>
      </c>
      <c r="D184" s="49"/>
      <c r="E184" s="49"/>
      <c r="F184" s="96">
        <f>F185</f>
        <v>646504</v>
      </c>
      <c r="G184" s="108">
        <f>G185</f>
        <v>646504</v>
      </c>
      <c r="H184" s="123"/>
      <c r="I184" s="23"/>
    </row>
    <row r="185" spans="1:9" ht="31.5">
      <c r="A185" s="47" t="s">
        <v>87</v>
      </c>
      <c r="B185" s="32" t="s">
        <v>7</v>
      </c>
      <c r="C185" s="32" t="s">
        <v>58</v>
      </c>
      <c r="D185" s="32" t="s">
        <v>6</v>
      </c>
      <c r="E185" s="32" t="s">
        <v>6</v>
      </c>
      <c r="F185" s="92">
        <f>F186</f>
        <v>646504</v>
      </c>
      <c r="G185" s="109">
        <f>G186</f>
        <v>646504</v>
      </c>
      <c r="H185" s="123"/>
      <c r="I185" s="23"/>
    </row>
    <row r="186" spans="1:9" ht="114">
      <c r="A186" s="73" t="s">
        <v>172</v>
      </c>
      <c r="B186" s="32" t="s">
        <v>7</v>
      </c>
      <c r="C186" s="32" t="s">
        <v>58</v>
      </c>
      <c r="D186" s="32" t="s">
        <v>227</v>
      </c>
      <c r="E186" s="32"/>
      <c r="F186" s="92">
        <f>F187+F193</f>
        <v>646504</v>
      </c>
      <c r="G186" s="109">
        <f>G187+G193</f>
        <v>646504</v>
      </c>
      <c r="H186" s="123"/>
      <c r="I186" s="23"/>
    </row>
    <row r="187" spans="1:9" ht="85.5">
      <c r="A187" s="31" t="s">
        <v>93</v>
      </c>
      <c r="B187" s="32" t="s">
        <v>7</v>
      </c>
      <c r="C187" s="32" t="s">
        <v>58</v>
      </c>
      <c r="D187" s="32" t="s">
        <v>219</v>
      </c>
      <c r="E187" s="32"/>
      <c r="F187" s="92">
        <f>F188</f>
        <v>646504</v>
      </c>
      <c r="G187" s="109">
        <f>G188</f>
        <v>646504</v>
      </c>
      <c r="H187" s="123"/>
      <c r="I187" s="23"/>
    </row>
    <row r="188" spans="1:9" ht="15.75">
      <c r="A188" s="74" t="s">
        <v>59</v>
      </c>
      <c r="B188" s="36" t="s">
        <v>7</v>
      </c>
      <c r="C188" s="36" t="s">
        <v>58</v>
      </c>
      <c r="D188" s="36" t="s">
        <v>219</v>
      </c>
      <c r="E188" s="36" t="s">
        <v>168</v>
      </c>
      <c r="F188" s="93">
        <f>F189+F192+F190+F191</f>
        <v>646504</v>
      </c>
      <c r="G188" s="110">
        <f>G189+G192+G190+G191</f>
        <v>646504</v>
      </c>
      <c r="H188" s="123"/>
      <c r="I188" s="23"/>
    </row>
    <row r="189" spans="1:9" ht="47.25" customHeight="1">
      <c r="A189" s="75" t="s">
        <v>169</v>
      </c>
      <c r="B189" s="76" t="s">
        <v>7</v>
      </c>
      <c r="C189" s="76" t="s">
        <v>58</v>
      </c>
      <c r="D189" s="76" t="s">
        <v>220</v>
      </c>
      <c r="E189" s="76" t="s">
        <v>168</v>
      </c>
      <c r="F189" s="101">
        <v>354927</v>
      </c>
      <c r="G189" s="112">
        <v>354927</v>
      </c>
      <c r="H189" s="123"/>
      <c r="I189" s="23"/>
    </row>
    <row r="190" spans="1:9" ht="28.5">
      <c r="A190" s="75" t="s">
        <v>210</v>
      </c>
      <c r="B190" s="76" t="s">
        <v>7</v>
      </c>
      <c r="C190" s="76" t="s">
        <v>58</v>
      </c>
      <c r="D190" s="76" t="s">
        <v>221</v>
      </c>
      <c r="E190" s="76" t="s">
        <v>168</v>
      </c>
      <c r="F190" s="101">
        <v>49267</v>
      </c>
      <c r="G190" s="112">
        <v>49267</v>
      </c>
      <c r="H190" s="123"/>
      <c r="I190" s="23"/>
    </row>
    <row r="191" spans="1:9" ht="42.75">
      <c r="A191" s="75" t="s">
        <v>170</v>
      </c>
      <c r="B191" s="76" t="s">
        <v>7</v>
      </c>
      <c r="C191" s="76" t="s">
        <v>58</v>
      </c>
      <c r="D191" s="76" t="s">
        <v>222</v>
      </c>
      <c r="E191" s="76" t="s">
        <v>168</v>
      </c>
      <c r="F191" s="101">
        <v>88282</v>
      </c>
      <c r="G191" s="112">
        <v>88282</v>
      </c>
      <c r="H191" s="123"/>
      <c r="I191" s="23"/>
    </row>
    <row r="192" spans="1:9" ht="38.25" customHeight="1">
      <c r="A192" s="75" t="s">
        <v>60</v>
      </c>
      <c r="B192" s="76" t="s">
        <v>7</v>
      </c>
      <c r="C192" s="76" t="s">
        <v>58</v>
      </c>
      <c r="D192" s="76" t="s">
        <v>223</v>
      </c>
      <c r="E192" s="76" t="s">
        <v>168</v>
      </c>
      <c r="F192" s="101">
        <v>154028</v>
      </c>
      <c r="G192" s="112">
        <v>154028</v>
      </c>
      <c r="H192" s="123"/>
      <c r="I192" s="23"/>
    </row>
    <row r="193" spans="1:9" ht="57" hidden="1">
      <c r="A193" s="69" t="s">
        <v>206</v>
      </c>
      <c r="B193" s="36" t="s">
        <v>58</v>
      </c>
      <c r="C193" s="36" t="s">
        <v>58</v>
      </c>
      <c r="D193" s="36" t="s">
        <v>207</v>
      </c>
      <c r="E193" s="36"/>
      <c r="F193" s="93">
        <f>F194</f>
        <v>0</v>
      </c>
      <c r="G193" s="110">
        <f>G194</f>
        <v>0</v>
      </c>
      <c r="H193" s="123"/>
      <c r="I193" s="23"/>
    </row>
    <row r="194" spans="1:9" ht="14.25" hidden="1">
      <c r="A194" s="75" t="s">
        <v>208</v>
      </c>
      <c r="B194" s="76" t="s">
        <v>7</v>
      </c>
      <c r="C194" s="76" t="s">
        <v>58</v>
      </c>
      <c r="D194" s="76" t="s">
        <v>207</v>
      </c>
      <c r="E194" s="76" t="s">
        <v>168</v>
      </c>
      <c r="F194" s="101">
        <f>F195</f>
        <v>0</v>
      </c>
      <c r="G194" s="112">
        <f>G195</f>
        <v>0</v>
      </c>
      <c r="H194" s="123"/>
      <c r="I194" s="23"/>
    </row>
    <row r="195" spans="1:9" ht="57" hidden="1">
      <c r="A195" s="75" t="s">
        <v>169</v>
      </c>
      <c r="B195" s="76" t="s">
        <v>7</v>
      </c>
      <c r="C195" s="76" t="s">
        <v>58</v>
      </c>
      <c r="D195" s="76" t="s">
        <v>209</v>
      </c>
      <c r="E195" s="76" t="s">
        <v>168</v>
      </c>
      <c r="F195" s="101">
        <v>0</v>
      </c>
      <c r="G195" s="112">
        <v>0</v>
      </c>
      <c r="H195" s="123"/>
      <c r="I195" s="23"/>
    </row>
    <row r="196" spans="1:9" ht="15">
      <c r="A196" s="77" t="s">
        <v>8</v>
      </c>
      <c r="B196" s="78" t="s">
        <v>6</v>
      </c>
      <c r="C196" s="78" t="s">
        <v>6</v>
      </c>
      <c r="D196" s="78" t="s">
        <v>6</v>
      </c>
      <c r="E196" s="78" t="s">
        <v>6</v>
      </c>
      <c r="F196" s="102">
        <f>F13+F22+F34+F48+F53+F60+F65+F72+F80+F91+F97+F102+F111+F125+F151+F159+F167+F173+F179+F185</f>
        <v>13416743.120000001</v>
      </c>
      <c r="G196" s="120">
        <f>G13+G22+G34+G48+G53+G60+G65+G72+G80+G91+G97+G102+G111+G125+G151+G159+G167+G173+G179+G185</f>
        <v>13318611.879999999</v>
      </c>
      <c r="H196" s="132"/>
      <c r="I196" s="23"/>
    </row>
    <row r="199" spans="1:8" ht="15.75">
      <c r="A199" s="5"/>
      <c r="B199" s="5"/>
      <c r="C199"/>
      <c r="D199"/>
      <c r="E199"/>
      <c r="F199"/>
      <c r="G199"/>
      <c r="H199"/>
    </row>
    <row r="200" spans="1:8" ht="15.75">
      <c r="A200" s="5"/>
      <c r="B200" s="5"/>
      <c r="C200"/>
      <c r="D200"/>
      <c r="E200"/>
      <c r="F200"/>
      <c r="G200"/>
      <c r="H200"/>
    </row>
  </sheetData>
  <sheetProtection/>
  <mergeCells count="14">
    <mergeCell ref="G9:G10"/>
    <mergeCell ref="A7:E7"/>
    <mergeCell ref="A9:A10"/>
    <mergeCell ref="B9:B10"/>
    <mergeCell ref="C9:C10"/>
    <mergeCell ref="D9:D10"/>
    <mergeCell ref="E9:E10"/>
    <mergeCell ref="F9:F10"/>
    <mergeCell ref="A6:G6"/>
    <mergeCell ref="B5:C5"/>
    <mergeCell ref="A1:G1"/>
    <mergeCell ref="A2:G2"/>
    <mergeCell ref="A3:G3"/>
    <mergeCell ref="A4:G4"/>
  </mergeCells>
  <printOptions/>
  <pageMargins left="0.7480314960629921" right="0.31496062992125984" top="0.23" bottom="0.26" header="0.18" footer="0.17"/>
  <pageSetup fitToHeight="6" horizontalDpi="600" verticalDpi="600" orientation="portrait" paperSize="9" scale="70" r:id="rId1"/>
  <colBreaks count="1" manualBreakCount="1">
    <brk id="8" max="2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7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</cols>
  <sheetData>
    <row r="1" spans="1:9" ht="15.75">
      <c r="A1" s="164" t="s">
        <v>175</v>
      </c>
      <c r="B1" s="164"/>
      <c r="C1" s="164"/>
      <c r="D1" s="164"/>
      <c r="E1" s="164"/>
      <c r="F1" s="164"/>
      <c r="G1" s="164"/>
      <c r="H1" s="6"/>
      <c r="I1" s="6"/>
    </row>
    <row r="2" spans="1:9" ht="15.75">
      <c r="A2" s="164" t="s">
        <v>0</v>
      </c>
      <c r="B2" s="164"/>
      <c r="C2" s="164"/>
      <c r="D2" s="164"/>
      <c r="E2" s="164"/>
      <c r="F2" s="164"/>
      <c r="G2" s="164"/>
      <c r="H2" s="6"/>
      <c r="I2" s="6"/>
    </row>
    <row r="3" spans="1:9" ht="15.75">
      <c r="A3" s="164" t="s">
        <v>212</v>
      </c>
      <c r="B3" s="164"/>
      <c r="C3" s="164"/>
      <c r="D3" s="164"/>
      <c r="E3" s="164"/>
      <c r="F3" s="164"/>
      <c r="G3" s="164"/>
      <c r="H3" s="6"/>
      <c r="I3" s="6"/>
    </row>
    <row r="4" spans="1:9" ht="15.75">
      <c r="A4" s="164" t="s">
        <v>250</v>
      </c>
      <c r="B4" s="164"/>
      <c r="C4" s="164"/>
      <c r="D4" s="164"/>
      <c r="E4" s="164"/>
      <c r="F4" s="164"/>
      <c r="G4" s="164"/>
      <c r="H4" s="6"/>
      <c r="I4" s="6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7" spans="1:3" ht="15">
      <c r="A7" s="167" t="s">
        <v>66</v>
      </c>
      <c r="B7" s="168"/>
      <c r="C7" s="168"/>
    </row>
    <row r="8" spans="1:3" ht="14.25">
      <c r="A8" s="167" t="s">
        <v>245</v>
      </c>
      <c r="B8" s="167"/>
      <c r="C8" s="167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67</v>
      </c>
    </row>
    <row r="11" spans="1:3" ht="15.75">
      <c r="A11" s="13" t="s">
        <v>1</v>
      </c>
      <c r="B11" s="13" t="s">
        <v>68</v>
      </c>
      <c r="C11" s="13" t="s">
        <v>69</v>
      </c>
    </row>
    <row r="12" spans="1:3" ht="15.75">
      <c r="A12" s="14" t="s">
        <v>70</v>
      </c>
      <c r="B12" s="15" t="s">
        <v>12</v>
      </c>
      <c r="C12" s="147">
        <f>C13+C14+C15+C16+C17</f>
        <v>4070407.05</v>
      </c>
    </row>
    <row r="13" spans="1:3" ht="31.5">
      <c r="A13" s="16" t="s">
        <v>71</v>
      </c>
      <c r="B13" s="17" t="s">
        <v>13</v>
      </c>
      <c r="C13" s="149">
        <f>' расходы №9'!F13</f>
        <v>804844</v>
      </c>
    </row>
    <row r="14" spans="1:3" ht="47.25">
      <c r="A14" s="16" t="s">
        <v>15</v>
      </c>
      <c r="B14" s="17" t="s">
        <v>16</v>
      </c>
      <c r="C14" s="149">
        <f>' расходы №9'!F22</f>
        <v>3052863.05</v>
      </c>
    </row>
    <row r="15" spans="1:3" ht="15.75">
      <c r="A15" s="83" t="s">
        <v>111</v>
      </c>
      <c r="B15" s="17" t="s">
        <v>112</v>
      </c>
      <c r="C15" s="149">
        <f>' расходы №9'!F36</f>
        <v>0</v>
      </c>
    </row>
    <row r="16" spans="1:3" ht="15.75">
      <c r="A16" s="16" t="s">
        <v>18</v>
      </c>
      <c r="B16" s="17" t="s">
        <v>19</v>
      </c>
      <c r="C16" s="149">
        <f>' расходы №9'!F47</f>
        <v>10000</v>
      </c>
    </row>
    <row r="17" spans="1:3" ht="15.75">
      <c r="A17" s="16" t="s">
        <v>72</v>
      </c>
      <c r="B17" s="17" t="s">
        <v>64</v>
      </c>
      <c r="C17" s="149">
        <f>' расходы №9'!F52</f>
        <v>202700</v>
      </c>
    </row>
    <row r="18" spans="1:3" ht="15.75">
      <c r="A18" s="14" t="s">
        <v>21</v>
      </c>
      <c r="B18" s="15" t="s">
        <v>22</v>
      </c>
      <c r="C18" s="148">
        <f>C19</f>
        <v>285200</v>
      </c>
    </row>
    <row r="19" spans="1:3" ht="15.75">
      <c r="A19" s="16" t="s">
        <v>23</v>
      </c>
      <c r="B19" s="17" t="s">
        <v>24</v>
      </c>
      <c r="C19" s="149">
        <f>' расходы №9'!F58</f>
        <v>285200</v>
      </c>
    </row>
    <row r="20" spans="1:3" ht="31.5">
      <c r="A20" s="14" t="s">
        <v>25</v>
      </c>
      <c r="B20" s="15" t="s">
        <v>26</v>
      </c>
      <c r="C20" s="148">
        <f>C21+C22</f>
        <v>125000</v>
      </c>
    </row>
    <row r="21" spans="1:3" ht="31.5">
      <c r="A21" s="16" t="s">
        <v>73</v>
      </c>
      <c r="B21" s="17" t="s">
        <v>27</v>
      </c>
      <c r="C21" s="149">
        <f>' расходы №9'!F63</f>
        <v>75000</v>
      </c>
    </row>
    <row r="22" spans="1:3" ht="15.75">
      <c r="A22" s="16" t="s">
        <v>28</v>
      </c>
      <c r="B22" s="17" t="s">
        <v>29</v>
      </c>
      <c r="C22" s="149">
        <f>' расходы №9'!F70</f>
        <v>50000</v>
      </c>
    </row>
    <row r="23" spans="1:3" ht="15.75">
      <c r="A23" s="14" t="s">
        <v>30</v>
      </c>
      <c r="B23" s="15" t="s">
        <v>31</v>
      </c>
      <c r="C23" s="148">
        <f>C24+C25</f>
        <v>3732370</v>
      </c>
    </row>
    <row r="24" spans="1:3" ht="15.75">
      <c r="A24" s="16" t="s">
        <v>61</v>
      </c>
      <c r="B24" s="17" t="s">
        <v>32</v>
      </c>
      <c r="C24" s="149">
        <f>' расходы №9'!F78</f>
        <v>3662370</v>
      </c>
    </row>
    <row r="25" spans="1:3" ht="15.75">
      <c r="A25" s="16" t="s">
        <v>74</v>
      </c>
      <c r="B25" s="17" t="s">
        <v>63</v>
      </c>
      <c r="C25" s="149">
        <f>' расходы №9'!F89</f>
        <v>70000</v>
      </c>
    </row>
    <row r="26" spans="1:3" ht="15.75">
      <c r="A26" s="14" t="s">
        <v>33</v>
      </c>
      <c r="B26" s="15" t="s">
        <v>34</v>
      </c>
      <c r="C26" s="148">
        <f>C27+C28+C29</f>
        <v>1116300</v>
      </c>
    </row>
    <row r="27" spans="1:3" ht="15.75">
      <c r="A27" s="16" t="s">
        <v>75</v>
      </c>
      <c r="B27" s="17" t="s">
        <v>76</v>
      </c>
      <c r="C27" s="149">
        <f>' расходы №9'!F95</f>
        <v>10000</v>
      </c>
    </row>
    <row r="28" spans="1:3" ht="15.75">
      <c r="A28" s="16" t="s">
        <v>77</v>
      </c>
      <c r="B28" s="17" t="s">
        <v>35</v>
      </c>
      <c r="C28" s="18">
        <f>' расходы №9'!F100</f>
        <v>514000</v>
      </c>
    </row>
    <row r="29" spans="1:3" ht="15.75">
      <c r="A29" s="16" t="s">
        <v>36</v>
      </c>
      <c r="B29" s="17" t="s">
        <v>37</v>
      </c>
      <c r="C29" s="18">
        <f>' расходы №9'!F109</f>
        <v>592300</v>
      </c>
    </row>
    <row r="30" spans="1:3" ht="15.75">
      <c r="A30" s="14" t="s">
        <v>78</v>
      </c>
      <c r="B30" s="15" t="s">
        <v>38</v>
      </c>
      <c r="C30" s="19">
        <f>C31+C32</f>
        <v>4786225.95</v>
      </c>
    </row>
    <row r="31" spans="1:3" ht="15.75">
      <c r="A31" s="16" t="s">
        <v>39</v>
      </c>
      <c r="B31" s="17" t="s">
        <v>40</v>
      </c>
      <c r="C31" s="18">
        <f>' расходы №9'!F123</f>
        <v>4750725.95</v>
      </c>
    </row>
    <row r="32" spans="1:3" ht="15.75">
      <c r="A32" s="16" t="s">
        <v>79</v>
      </c>
      <c r="B32" s="17" t="s">
        <v>42</v>
      </c>
      <c r="C32" s="18">
        <f>' расходы №9'!F149</f>
        <v>35500</v>
      </c>
    </row>
    <row r="33" spans="1:3" ht="15.75">
      <c r="A33" s="14" t="s">
        <v>80</v>
      </c>
      <c r="B33" s="15" t="s">
        <v>81</v>
      </c>
      <c r="C33" s="19">
        <f>C34</f>
        <v>574000</v>
      </c>
    </row>
    <row r="34" spans="1:3" ht="15.75">
      <c r="A34" s="16" t="s">
        <v>82</v>
      </c>
      <c r="B34" s="17" t="s">
        <v>9</v>
      </c>
      <c r="C34" s="18">
        <f>' расходы №9'!F157</f>
        <v>574000</v>
      </c>
    </row>
    <row r="35" spans="1:3" ht="15.75">
      <c r="A35" s="14" t="s">
        <v>83</v>
      </c>
      <c r="B35" s="15" t="s">
        <v>44</v>
      </c>
      <c r="C35" s="19">
        <f>C36</f>
        <v>310720</v>
      </c>
    </row>
    <row r="36" spans="1:3" ht="15.75">
      <c r="A36" s="16" t="s">
        <v>84</v>
      </c>
      <c r="B36" s="17" t="s">
        <v>46</v>
      </c>
      <c r="C36" s="18">
        <f>' расходы №9'!F165</f>
        <v>310720</v>
      </c>
    </row>
    <row r="37" spans="1:3" ht="15.75">
      <c r="A37" s="14" t="s">
        <v>47</v>
      </c>
      <c r="B37" s="15" t="s">
        <v>48</v>
      </c>
      <c r="C37" s="19">
        <f>C38</f>
        <v>36000</v>
      </c>
    </row>
    <row r="38" spans="1:3" ht="15.75">
      <c r="A38" s="16" t="s">
        <v>49</v>
      </c>
      <c r="B38" s="17" t="s">
        <v>50</v>
      </c>
      <c r="C38" s="18">
        <f>' расходы №9'!F171</f>
        <v>36000</v>
      </c>
    </row>
    <row r="39" spans="1:3" ht="31.5">
      <c r="A39" s="14" t="s">
        <v>85</v>
      </c>
      <c r="B39" s="15" t="s">
        <v>53</v>
      </c>
      <c r="C39" s="19">
        <f>C40</f>
        <v>2000</v>
      </c>
    </row>
    <row r="40" spans="1:3" ht="31.5">
      <c r="A40" s="16" t="s">
        <v>54</v>
      </c>
      <c r="B40" s="17" t="s">
        <v>55</v>
      </c>
      <c r="C40" s="18">
        <f>' расходы №9'!F177</f>
        <v>2000</v>
      </c>
    </row>
    <row r="41" spans="1:3" ht="47.25">
      <c r="A41" s="14" t="s">
        <v>86</v>
      </c>
      <c r="B41" s="15" t="s">
        <v>57</v>
      </c>
      <c r="C41" s="19">
        <f>C42</f>
        <v>646504</v>
      </c>
    </row>
    <row r="42" spans="1:3" ht="15.75">
      <c r="A42" s="16" t="s">
        <v>87</v>
      </c>
      <c r="B42" s="17" t="s">
        <v>58</v>
      </c>
      <c r="C42" s="18">
        <f>' расходы №9'!F183</f>
        <v>646504</v>
      </c>
    </row>
    <row r="43" spans="1:3" ht="15.75">
      <c r="A43" s="20" t="s">
        <v>10</v>
      </c>
      <c r="B43" s="15"/>
      <c r="C43" s="148">
        <f>C41+C39+C37+C35+C33+C30+C26+C23+C20+C18+C12</f>
        <v>15684727</v>
      </c>
    </row>
    <row r="45" ht="15.75">
      <c r="A45" s="5"/>
    </row>
    <row r="46" spans="1:2" ht="15.75">
      <c r="A46" s="5"/>
      <c r="B46" s="5"/>
    </row>
    <row r="47" spans="1:2" ht="15.75">
      <c r="A47" s="5"/>
      <c r="B47" s="5"/>
    </row>
  </sheetData>
  <sheetProtection/>
  <mergeCells count="6">
    <mergeCell ref="A7:C7"/>
    <mergeCell ref="A8:C8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view="pageBreakPreview" zoomScaleSheetLayoutView="100" zoomScalePageLayoutView="0" workbookViewId="0" topLeftCell="A40">
      <selection activeCell="A12" sqref="A12:A13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5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  <col min="8" max="8" width="14.25390625" style="0" customWidth="1"/>
  </cols>
  <sheetData>
    <row r="1" spans="1:9" ht="15.75">
      <c r="A1" s="164" t="s">
        <v>176</v>
      </c>
      <c r="B1" s="164"/>
      <c r="C1" s="164"/>
      <c r="D1" s="164"/>
      <c r="E1" s="164"/>
      <c r="F1" s="164"/>
      <c r="G1" s="164"/>
      <c r="H1" s="164"/>
      <c r="I1" s="6"/>
    </row>
    <row r="2" spans="1:9" ht="15.75">
      <c r="A2" s="164" t="s">
        <v>0</v>
      </c>
      <c r="B2" s="164"/>
      <c r="C2" s="164"/>
      <c r="D2" s="164"/>
      <c r="E2" s="164"/>
      <c r="F2" s="164"/>
      <c r="G2" s="164"/>
      <c r="H2" s="164"/>
      <c r="I2" s="6"/>
    </row>
    <row r="3" spans="1:9" ht="15.75">
      <c r="A3" s="164" t="s">
        <v>212</v>
      </c>
      <c r="B3" s="164"/>
      <c r="C3" s="164"/>
      <c r="D3" s="164"/>
      <c r="E3" s="164"/>
      <c r="F3" s="164"/>
      <c r="G3" s="164"/>
      <c r="H3" s="164"/>
      <c r="I3" s="6"/>
    </row>
    <row r="4" spans="1:9" ht="15.75">
      <c r="A4" s="164" t="s">
        <v>246</v>
      </c>
      <c r="B4" s="164"/>
      <c r="C4" s="164"/>
      <c r="D4" s="164"/>
      <c r="E4" s="164"/>
      <c r="F4" s="164"/>
      <c r="G4" s="164"/>
      <c r="H4" s="164"/>
      <c r="I4" s="6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7" spans="1:3" ht="15" customHeight="1">
      <c r="A7" s="167" t="s">
        <v>66</v>
      </c>
      <c r="B7" s="169"/>
      <c r="C7" s="169"/>
    </row>
    <row r="8" spans="1:3" ht="28.5" customHeight="1">
      <c r="A8" s="167" t="s">
        <v>247</v>
      </c>
      <c r="B8" s="167"/>
      <c r="C8" s="167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67</v>
      </c>
    </row>
    <row r="11" spans="1:8" ht="15.75">
      <c r="A11" s="13" t="s">
        <v>1</v>
      </c>
      <c r="B11" s="13" t="s">
        <v>68</v>
      </c>
      <c r="C11" s="13" t="s">
        <v>234</v>
      </c>
      <c r="H11" s="80" t="s">
        <v>248</v>
      </c>
    </row>
    <row r="12" spans="1:8" ht="15.75">
      <c r="A12" s="14" t="s">
        <v>70</v>
      </c>
      <c r="B12" s="15" t="s">
        <v>12</v>
      </c>
      <c r="C12" s="147">
        <f>C13+C14+C15+C16+C17</f>
        <v>2830558.12</v>
      </c>
      <c r="D12" s="81"/>
      <c r="E12" s="81"/>
      <c r="F12" s="81"/>
      <c r="G12" s="81"/>
      <c r="H12" s="82">
        <f>H13+H14+H15+H16+H17</f>
        <v>3730750.88</v>
      </c>
    </row>
    <row r="13" spans="1:8" ht="31.5">
      <c r="A13" s="16" t="s">
        <v>71</v>
      </c>
      <c r="B13" s="17" t="s">
        <v>13</v>
      </c>
      <c r="C13" s="18">
        <f>' расходы №10'!F13</f>
        <v>624744</v>
      </c>
      <c r="D13" s="18">
        <f>' расходы №10'!G13</f>
        <v>1287944</v>
      </c>
      <c r="E13" s="18">
        <f>' расходы №10'!H13</f>
        <v>0</v>
      </c>
      <c r="F13" s="18">
        <f>' расходы №10'!I13</f>
        <v>0</v>
      </c>
      <c r="G13" s="18">
        <f>' расходы №10'!J13</f>
        <v>0</v>
      </c>
      <c r="H13" s="18">
        <f>' расходы №10'!G13</f>
        <v>1287944</v>
      </c>
    </row>
    <row r="14" spans="1:8" ht="47.25">
      <c r="A14" s="16" t="s">
        <v>15</v>
      </c>
      <c r="B14" s="17" t="s">
        <v>16</v>
      </c>
      <c r="C14" s="18">
        <f>' расходы №10'!F22</f>
        <v>2183114.12</v>
      </c>
      <c r="D14" s="87"/>
      <c r="E14" s="87"/>
      <c r="F14" s="87"/>
      <c r="G14" s="87"/>
      <c r="H14" s="89">
        <f>' расходы №10'!G22</f>
        <v>2432106.88</v>
      </c>
    </row>
    <row r="15" spans="1:8" ht="15.75" hidden="1">
      <c r="A15" s="83" t="s">
        <v>111</v>
      </c>
      <c r="B15" s="17" t="s">
        <v>112</v>
      </c>
      <c r="C15" s="18">
        <f>' расходы №10'!F34</f>
        <v>0</v>
      </c>
      <c r="D15" s="87"/>
      <c r="E15" s="87"/>
      <c r="F15" s="87"/>
      <c r="G15" s="87"/>
      <c r="H15" s="89">
        <f>' расходы №10'!G34</f>
        <v>0</v>
      </c>
    </row>
    <row r="16" spans="1:8" ht="15.75">
      <c r="A16" s="16" t="s">
        <v>18</v>
      </c>
      <c r="B16" s="17" t="s">
        <v>19</v>
      </c>
      <c r="C16" s="18">
        <f>' расходы №10'!F52</f>
        <v>10000</v>
      </c>
      <c r="D16" s="87"/>
      <c r="E16" s="87"/>
      <c r="F16" s="87"/>
      <c r="G16" s="87"/>
      <c r="H16" s="89">
        <f>' расходы №10'!G52</f>
        <v>10000</v>
      </c>
    </row>
    <row r="17" spans="1:8" ht="15.75">
      <c r="A17" s="16" t="s">
        <v>72</v>
      </c>
      <c r="B17" s="17" t="s">
        <v>64</v>
      </c>
      <c r="C17" s="18">
        <f>' расходы №10'!F53</f>
        <v>12700</v>
      </c>
      <c r="D17" s="87"/>
      <c r="E17" s="87"/>
      <c r="F17" s="87"/>
      <c r="G17" s="87"/>
      <c r="H17" s="89">
        <f>' расходы №10'!G53</f>
        <v>700</v>
      </c>
    </row>
    <row r="18" spans="1:8" ht="15.75">
      <c r="A18" s="14" t="s">
        <v>21</v>
      </c>
      <c r="B18" s="15" t="s">
        <v>22</v>
      </c>
      <c r="C18" s="19">
        <f>C19</f>
        <v>285200</v>
      </c>
      <c r="D18" s="88"/>
      <c r="E18" s="88"/>
      <c r="F18" s="88"/>
      <c r="G18" s="88"/>
      <c r="H18" s="84">
        <f>H19</f>
        <v>285200</v>
      </c>
    </row>
    <row r="19" spans="1:8" ht="15.75">
      <c r="A19" s="16" t="s">
        <v>23</v>
      </c>
      <c r="B19" s="17" t="s">
        <v>24</v>
      </c>
      <c r="C19" s="18">
        <f>' расходы №10'!F60</f>
        <v>285200</v>
      </c>
      <c r="D19" s="87"/>
      <c r="E19" s="87"/>
      <c r="F19" s="87"/>
      <c r="G19" s="87"/>
      <c r="H19" s="89">
        <f>' расходы №10'!G60</f>
        <v>285200</v>
      </c>
    </row>
    <row r="20" spans="1:8" ht="31.5">
      <c r="A20" s="14" t="s">
        <v>25</v>
      </c>
      <c r="B20" s="15" t="s">
        <v>26</v>
      </c>
      <c r="C20" s="19">
        <f>C21+C22</f>
        <v>0</v>
      </c>
      <c r="D20" s="88"/>
      <c r="E20" s="88"/>
      <c r="F20" s="88"/>
      <c r="G20" s="88"/>
      <c r="H20" s="84">
        <f>H21+H22</f>
        <v>0</v>
      </c>
    </row>
    <row r="21" spans="1:8" ht="31.5">
      <c r="A21" s="16" t="s">
        <v>73</v>
      </c>
      <c r="B21" s="17" t="s">
        <v>27</v>
      </c>
      <c r="C21" s="18">
        <f>' расходы №10'!F65</f>
        <v>0</v>
      </c>
      <c r="D21" s="87"/>
      <c r="E21" s="87"/>
      <c r="F21" s="87"/>
      <c r="G21" s="87"/>
      <c r="H21" s="89">
        <f>' расходы №10'!G65</f>
        <v>0</v>
      </c>
    </row>
    <row r="22" spans="1:8" ht="15.75">
      <c r="A22" s="16" t="s">
        <v>28</v>
      </c>
      <c r="B22" s="17" t="s">
        <v>29</v>
      </c>
      <c r="C22" s="18">
        <f>' расходы №10'!F72</f>
        <v>0</v>
      </c>
      <c r="D22" s="87"/>
      <c r="E22" s="87"/>
      <c r="F22" s="87"/>
      <c r="G22" s="87"/>
      <c r="H22" s="89">
        <f>' расходы №10'!G72</f>
        <v>0</v>
      </c>
    </row>
    <row r="23" spans="1:8" ht="15.75">
      <c r="A23" s="14" t="s">
        <v>30</v>
      </c>
      <c r="B23" s="15" t="s">
        <v>31</v>
      </c>
      <c r="C23" s="19">
        <f aca="true" t="shared" si="0" ref="C23:H23">C24+C25</f>
        <v>4753960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4983940</v>
      </c>
    </row>
    <row r="24" spans="1:8" ht="15.75">
      <c r="A24" s="16" t="s">
        <v>61</v>
      </c>
      <c r="B24" s="17" t="s">
        <v>32</v>
      </c>
      <c r="C24" s="18">
        <f>' расходы №10'!F80</f>
        <v>4683960</v>
      </c>
      <c r="D24" s="87"/>
      <c r="E24" s="87"/>
      <c r="F24" s="87"/>
      <c r="G24" s="87"/>
      <c r="H24" s="89">
        <f>' расходы №10'!G80</f>
        <v>4983940</v>
      </c>
    </row>
    <row r="25" spans="1:8" ht="15.75">
      <c r="A25" s="16" t="s">
        <v>74</v>
      </c>
      <c r="B25" s="17" t="s">
        <v>63</v>
      </c>
      <c r="C25" s="18">
        <f>' расходы №10'!F91</f>
        <v>70000</v>
      </c>
      <c r="D25" s="87"/>
      <c r="E25" s="87"/>
      <c r="F25" s="87"/>
      <c r="G25" s="87"/>
      <c r="H25" s="89">
        <f>' расходы №10'!G91</f>
        <v>0</v>
      </c>
    </row>
    <row r="26" spans="1:8" ht="15.75">
      <c r="A26" s="14" t="s">
        <v>33</v>
      </c>
      <c r="B26" s="15" t="s">
        <v>34</v>
      </c>
      <c r="C26" s="19">
        <f>C27+C28+C29</f>
        <v>1054200</v>
      </c>
      <c r="D26" s="88"/>
      <c r="E26" s="88"/>
      <c r="F26" s="88"/>
      <c r="G26" s="88"/>
      <c r="H26" s="84">
        <f>H27+H28+H29</f>
        <v>0</v>
      </c>
    </row>
    <row r="27" spans="1:8" ht="15.75">
      <c r="A27" s="16" t="s">
        <v>75</v>
      </c>
      <c r="B27" s="17" t="s">
        <v>76</v>
      </c>
      <c r="C27" s="18">
        <f>' расходы №10'!F97</f>
        <v>10000</v>
      </c>
      <c r="D27" s="87"/>
      <c r="E27" s="87"/>
      <c r="F27" s="87"/>
      <c r="G27" s="87"/>
      <c r="H27" s="89">
        <f>' расходы №10'!G97</f>
        <v>0</v>
      </c>
    </row>
    <row r="28" spans="1:8" ht="15.75">
      <c r="A28" s="16" t="s">
        <v>77</v>
      </c>
      <c r="B28" s="17" t="s">
        <v>35</v>
      </c>
      <c r="C28" s="18">
        <f>' расходы №10'!F102</f>
        <v>450000</v>
      </c>
      <c r="D28" s="87"/>
      <c r="E28" s="87"/>
      <c r="F28" s="87"/>
      <c r="G28" s="87"/>
      <c r="H28" s="89">
        <f>' расходы №10'!G102</f>
        <v>0</v>
      </c>
    </row>
    <row r="29" spans="1:8" ht="15.75">
      <c r="A29" s="16" t="s">
        <v>36</v>
      </c>
      <c r="B29" s="17" t="s">
        <v>37</v>
      </c>
      <c r="C29" s="18">
        <f>' расходы №10'!F111</f>
        <v>594200</v>
      </c>
      <c r="D29" s="87"/>
      <c r="E29" s="87"/>
      <c r="F29" s="87"/>
      <c r="G29" s="87"/>
      <c r="H29" s="89">
        <f>' расходы №10'!G111</f>
        <v>0</v>
      </c>
    </row>
    <row r="30" spans="1:8" ht="15.75">
      <c r="A30" s="14" t="s">
        <v>78</v>
      </c>
      <c r="B30" s="15" t="s">
        <v>38</v>
      </c>
      <c r="C30" s="19">
        <f>C31+C32</f>
        <v>2789741</v>
      </c>
      <c r="D30" s="88"/>
      <c r="E30" s="88"/>
      <c r="F30" s="88"/>
      <c r="G30" s="88"/>
      <c r="H30" s="84">
        <f>H31+H32</f>
        <v>2616137</v>
      </c>
    </row>
    <row r="31" spans="1:8" ht="15.75">
      <c r="A31" s="16" t="s">
        <v>39</v>
      </c>
      <c r="B31" s="17" t="s">
        <v>40</v>
      </c>
      <c r="C31" s="18">
        <f>' расходы №10'!F125</f>
        <v>2754241</v>
      </c>
      <c r="D31" s="87"/>
      <c r="E31" s="87"/>
      <c r="F31" s="87"/>
      <c r="G31" s="87"/>
      <c r="H31" s="89">
        <f>' расходы №10'!G125</f>
        <v>2580637</v>
      </c>
    </row>
    <row r="32" spans="1:8" ht="15.75">
      <c r="A32" s="16" t="s">
        <v>79</v>
      </c>
      <c r="B32" s="17" t="s">
        <v>42</v>
      </c>
      <c r="C32" s="18">
        <f>' расходы №10'!F151</f>
        <v>35500</v>
      </c>
      <c r="D32" s="87"/>
      <c r="E32" s="87"/>
      <c r="F32" s="87"/>
      <c r="G32" s="87"/>
      <c r="H32" s="89">
        <f>' расходы №10'!G151</f>
        <v>35500</v>
      </c>
    </row>
    <row r="33" spans="1:8" ht="15.75">
      <c r="A33" s="14" t="s">
        <v>80</v>
      </c>
      <c r="B33" s="15" t="s">
        <v>81</v>
      </c>
      <c r="C33" s="19">
        <f>C34</f>
        <v>709360</v>
      </c>
      <c r="D33" s="88"/>
      <c r="E33" s="88"/>
      <c r="F33" s="88"/>
      <c r="G33" s="88"/>
      <c r="H33" s="84">
        <f>H34</f>
        <v>709360</v>
      </c>
    </row>
    <row r="34" spans="1:8" ht="15.75">
      <c r="A34" s="16" t="s">
        <v>82</v>
      </c>
      <c r="B34" s="17" t="s">
        <v>9</v>
      </c>
      <c r="C34" s="18">
        <f>' расходы №10'!F159</f>
        <v>709360</v>
      </c>
      <c r="D34" s="87"/>
      <c r="E34" s="87"/>
      <c r="F34" s="87"/>
      <c r="G34" s="87"/>
      <c r="H34" s="89">
        <f>' расходы №10'!G159</f>
        <v>709360</v>
      </c>
    </row>
    <row r="35" spans="1:8" ht="15.75">
      <c r="A35" s="14" t="s">
        <v>83</v>
      </c>
      <c r="B35" s="15" t="s">
        <v>44</v>
      </c>
      <c r="C35" s="19">
        <f>C36</f>
        <v>310720</v>
      </c>
      <c r="D35" s="88"/>
      <c r="E35" s="88"/>
      <c r="F35" s="88"/>
      <c r="G35" s="88"/>
      <c r="H35" s="84">
        <f>H36</f>
        <v>310720</v>
      </c>
    </row>
    <row r="36" spans="1:8" ht="15.75">
      <c r="A36" s="16" t="s">
        <v>84</v>
      </c>
      <c r="B36" s="17" t="s">
        <v>46</v>
      </c>
      <c r="C36" s="18">
        <f>' расходы №10'!F166</f>
        <v>310720</v>
      </c>
      <c r="D36" s="87"/>
      <c r="E36" s="87"/>
      <c r="F36" s="87"/>
      <c r="G36" s="87"/>
      <c r="H36" s="89">
        <f>' расходы №10'!G166</f>
        <v>310720</v>
      </c>
    </row>
    <row r="37" spans="1:8" ht="15.75">
      <c r="A37" s="14" t="s">
        <v>47</v>
      </c>
      <c r="B37" s="15" t="s">
        <v>48</v>
      </c>
      <c r="C37" s="19">
        <f>C38</f>
        <v>36000</v>
      </c>
      <c r="D37" s="88"/>
      <c r="E37" s="88"/>
      <c r="F37" s="88"/>
      <c r="G37" s="88"/>
      <c r="H37" s="84">
        <f>H38</f>
        <v>36000</v>
      </c>
    </row>
    <row r="38" spans="1:8" ht="15.75">
      <c r="A38" s="16" t="s">
        <v>49</v>
      </c>
      <c r="B38" s="17" t="s">
        <v>50</v>
      </c>
      <c r="C38" s="18">
        <f>' расходы №10'!F173</f>
        <v>36000</v>
      </c>
      <c r="D38" s="87"/>
      <c r="E38" s="87"/>
      <c r="F38" s="87"/>
      <c r="G38" s="87"/>
      <c r="H38" s="89">
        <f>' расходы №10'!G173</f>
        <v>36000</v>
      </c>
    </row>
    <row r="39" spans="1:8" ht="31.5">
      <c r="A39" s="14" t="s">
        <v>85</v>
      </c>
      <c r="B39" s="15" t="s">
        <v>53</v>
      </c>
      <c r="C39" s="19">
        <f>C40</f>
        <v>500</v>
      </c>
      <c r="D39" s="88"/>
      <c r="E39" s="88"/>
      <c r="F39" s="88"/>
      <c r="G39" s="88"/>
      <c r="H39" s="84">
        <f>H40</f>
        <v>0</v>
      </c>
    </row>
    <row r="40" spans="1:8" ht="31.5">
      <c r="A40" s="16" t="s">
        <v>54</v>
      </c>
      <c r="B40" s="17" t="s">
        <v>55</v>
      </c>
      <c r="C40" s="18">
        <f>' расходы №10'!F179</f>
        <v>500</v>
      </c>
      <c r="D40" s="87"/>
      <c r="E40" s="87"/>
      <c r="F40" s="87"/>
      <c r="G40" s="87"/>
      <c r="H40" s="89">
        <f>' расходы №10'!G179</f>
        <v>0</v>
      </c>
    </row>
    <row r="41" spans="1:8" ht="47.25">
      <c r="A41" s="14" t="s">
        <v>86</v>
      </c>
      <c r="B41" s="15" t="s">
        <v>57</v>
      </c>
      <c r="C41" s="19">
        <f>C42</f>
        <v>646504</v>
      </c>
      <c r="D41" s="88"/>
      <c r="E41" s="88"/>
      <c r="F41" s="88"/>
      <c r="G41" s="88"/>
      <c r="H41" s="84">
        <f>H42</f>
        <v>646504</v>
      </c>
    </row>
    <row r="42" spans="1:8" ht="15.75">
      <c r="A42" s="16" t="s">
        <v>87</v>
      </c>
      <c r="B42" s="17" t="s">
        <v>58</v>
      </c>
      <c r="C42" s="18">
        <f>' расходы №10'!F185</f>
        <v>646504</v>
      </c>
      <c r="D42" s="87"/>
      <c r="E42" s="87"/>
      <c r="F42" s="87"/>
      <c r="G42" s="87"/>
      <c r="H42" s="89">
        <f>' расходы №10'!G185</f>
        <v>646504</v>
      </c>
    </row>
    <row r="43" spans="1:8" ht="15.75">
      <c r="A43" s="20" t="s">
        <v>10</v>
      </c>
      <c r="B43" s="15"/>
      <c r="C43" s="148">
        <f>C41+C39+C37+C35+C33+C30+C26+C23+C20+C18+C12</f>
        <v>13416743.120000001</v>
      </c>
      <c r="D43" s="5"/>
      <c r="E43" s="5"/>
      <c r="F43" s="5"/>
      <c r="G43" s="5"/>
      <c r="H43" s="82">
        <f>H12+H18+H20+H23+H26+H30+H33+H35+H37+H39+H41</f>
        <v>13318611.879999999</v>
      </c>
    </row>
    <row r="45" ht="15.75">
      <c r="A45" s="5"/>
    </row>
    <row r="46" spans="1:2" ht="15.75">
      <c r="A46" s="5"/>
      <c r="B46" s="5"/>
    </row>
    <row r="47" spans="1:2" ht="15.75">
      <c r="A47" s="5"/>
      <c r="B47" s="5"/>
    </row>
  </sheetData>
  <sheetProtection/>
  <mergeCells count="6">
    <mergeCell ref="A7:C7"/>
    <mergeCell ref="A8:C8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Utilizer</cp:lastModifiedBy>
  <cp:lastPrinted>2018-12-03T06:14:44Z</cp:lastPrinted>
  <dcterms:created xsi:type="dcterms:W3CDTF">2007-11-26T07:56:42Z</dcterms:created>
  <dcterms:modified xsi:type="dcterms:W3CDTF">2018-12-03T06:14:49Z</dcterms:modified>
  <cp:category/>
  <cp:version/>
  <cp:contentType/>
  <cp:contentStatus/>
</cp:coreProperties>
</file>