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0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№10'!$A$1:$G$191</definedName>
    <definedName name="_xlnm.Print_Area" localSheetId="0">' расходы №9'!$A$1:$F$197</definedName>
    <definedName name="_xlnm.Print_Area" localSheetId="2">'прил 11'!$A$1:$C$50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<sst xmlns="http://schemas.openxmlformats.org/spreadsheetml/2006/main" count="1924" uniqueCount="291">
  <si>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</si>
  <si>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</si>
  <si>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</si>
  <si>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</si>
  <si>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</si>
  <si>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</si>
  <si>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</si>
  <si>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</si>
  <si>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</si>
  <si>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</si>
  <si>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</si>
  <si>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</si>
  <si>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</si>
  <si>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</si>
  <si>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</si>
  <si>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</si>
  <si>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</si>
  <si>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</si>
  <si>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</si>
  <si>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</si>
  <si>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</si>
  <si>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</si>
  <si>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</si>
  <si>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</si>
  <si>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</si>
  <si>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</si>
  <si>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</si>
  <si>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</si>
  <si>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</si>
  <si>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</si>
  <si>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</si>
  <si>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</si>
  <si>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</si>
  <si>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</si>
  <si>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</si>
  <si>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</si>
  <si>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</si>
  <si>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</si>
  <si>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</si>
  <si>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</si>
  <si>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</si>
  <si>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</si>
  <si>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</si>
  <si>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</si>
  <si>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</si>
  <si>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</si>
  <si>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</si>
  <si>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</si>
  <si>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</si>
  <si>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</si>
  <si>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</si>
  <si>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</si>
  <si>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</si>
  <si>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</si>
  <si>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</si>
  <si>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</si>
  <si>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</si>
  <si>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</si>
  <si>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</si>
  <si>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</si>
  <si>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</si>
  <si>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</si>
  <si>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</si>
  <si>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</si>
  <si>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</si>
  <si>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</si>
  <si>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</si>
  <si>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</si>
  <si>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</si>
  <si>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</si>
  <si>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</si>
  <si>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</si>
  <si>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</si>
  <si>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</si>
  <si>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</si>
  <si>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</si>
  <si>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</si>
  <si>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</si>
  <si>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</si>
  <si>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</si>
  <si>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</si>
  <si>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</si>
  <si>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</si>
  <si>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</si>
  <si>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</si>
  <si>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</si>
  <si>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</si>
  <si>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</si>
  <si>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</si>
  <si>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</si>
  <si>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</si>
  <si>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</si>
  <si>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</si>
  <si>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</si>
  <si>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</si>
  <si>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</si>
  <si>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</si>
  <si>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</si>
  <si>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</si>
  <si>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</si>
  <si>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</si>
  <si>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</si>
  <si>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</si>
  <si>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</si>
  <si>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</si>
  <si>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</si>
  <si>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</si>
  <si>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</si>
  <si>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</si>
  <si>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</si>
  <si>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</si>
  <si>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</si>
  <si>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</si>
  <si>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</si>
  <si>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</si>
  <si>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</si>
  <si>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</si>
  <si>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</si>
  <si>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</si>
  <si>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</si>
  <si>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</si>
  <si>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</si>
  <si>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</si>
  <si>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</si>
  <si>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</si>
  <si>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</si>
  <si>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</si>
  <si>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</si>
  <si>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</si>
  <si>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</si>
  <si>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</si>
  <si>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</si>
  <si>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</si>
  <si>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</si>
  <si>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</si>
  <si>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</si>
  <si>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</si>
  <si>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</si>
  <si>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"Организация сбора и вывоза бытовых отходов"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</si>
  <si>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</si>
  <si>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</si>
  <si>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</si>
  <si>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</si>
  <si>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</si>
  <si>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</si>
  <si>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</si>
  <si>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</si>
  <si>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</si>
  <si>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</si>
  <si>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</si>
  <si>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</si>
  <si>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</si>
  <si>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</si>
  <si>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</si>
  <si>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</si>
  <si>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</si>
  <si>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</si>
  <si>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</si>
  <si>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</si>
  <si>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</si>
  <si>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</si>
  <si>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</si>
  <si>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</si>
  <si>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</si>
  <si>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</si>
  <si>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</si>
  <si>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</si>
  <si>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</si>
  <si>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</si>
  <si>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</si>
  <si>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</si>
  <si>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2018 год, руб.</t>
  </si>
  <si>
    <t>2019 год, руб.</t>
  </si>
  <si>
    <t>И ПОДРАЗДЕЛАМ КЛАССИФИКАЦИИ РАСХОДОВ БЮДЖЕТОВ НА 2017 ГОД</t>
  </si>
  <si>
    <t>И ПОДРАЗДЕЛАМ КЛАССИФИКАЦИИ РАСХОДОВ БЮДЖЕТОВ НА ПЛАНОВЫЙ ПЕРИОД 2018-2019 ГОДОВ.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</si>
  <si>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</si>
  <si>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</si>
  <si>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</si>
  <si>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</si>
  <si>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</si>
  <si>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</si>
  <si>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</si>
  <si>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</si>
  <si>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</si>
  <si>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</si>
  <si>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</si>
  <si>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</si>
  <si>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</si>
  <si>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</si>
  <si>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</si>
  <si>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</si>
  <si>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</si>
  <si>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</si>
  <si>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</si>
  <si>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</si>
  <si>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</si>
  <si>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</si>
  <si>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</si>
  <si>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</si>
  <si>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</si>
  <si>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</si>
  <si>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</si>
  <si>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</si>
  <si>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2017 ГОД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</si>
  <si>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</si>
  <si>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</si>
  <si>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</si>
  <si>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</si>
  <si>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</si>
  <si>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</si>
  <si>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</si>
  <si>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</si>
  <si>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</si>
  <si>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</si>
  <si>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</si>
  <si>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</si>
  <si>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</si>
  <si>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</si>
  <si>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НА ПЛАНОВЫЙ ПЕРИОД 2018 И 2019 ГОДЫ</t>
  </si>
  <si>
    <t>Подпрограмма "Уличное освещение"</t>
  </si>
  <si>
    <t>5080049999</t>
  </si>
  <si>
    <t>0980049999</t>
  </si>
  <si>
    <t>5070049999</t>
  </si>
  <si>
    <t>500049999</t>
  </si>
  <si>
    <t>в программу -приобрести прибор учета тепловой энергии 250 000,00 на 19 год-Маша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</si>
  <si>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</si>
  <si>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</si>
  <si>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</si>
  <si>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</si>
  <si>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</si>
  <si>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</si>
  <si>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</si>
  <si>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№  200  от “ 27 ”  декабря  2016 г.</t>
  </si>
  <si>
    <t>№ 200  от “  27  ”  декабря   2016 г.</t>
  </si>
  <si>
    <t>090М000000</t>
  </si>
  <si>
    <t>Наименование показателя</t>
  </si>
  <si>
    <t>КБК</t>
  </si>
  <si>
    <t>Текущий год</t>
  </si>
  <si>
    <t>1</t>
  </si>
  <si>
    <t>2</t>
  </si>
  <si>
    <t>3</t>
  </si>
  <si>
    <t>4</t>
  </si>
  <si>
    <t>5</t>
  </si>
  <si>
    <t>Прочие работы, услуги</t>
  </si>
  <si>
    <t>000</t>
  </si>
  <si>
    <t>244</t>
  </si>
  <si>
    <t>Прочая закупка товаров, работ и услуг для обеспечения государственных (муниципальных) нужд</t>
  </si>
  <si>
    <t>Заработная плата</t>
  </si>
  <si>
    <t>121</t>
  </si>
  <si>
    <t>Фонд оплаты труда государственных (муниципальных) органов</t>
  </si>
  <si>
    <t>Прочие выплаты</t>
  </si>
  <si>
    <t>122</t>
  </si>
  <si>
    <t>Иные выплаты персоналу государственных (муниципальных) органов, за исключением фонда оплаты труда</t>
  </si>
  <si>
    <t>Начисления на выплаты по оплате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</si>
  <si>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</si>
  <si>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</si>
  <si>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Услуги связи</t>
  </si>
  <si>
    <t>242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</si>
  <si>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</si>
  <si>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</si>
  <si>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</si>
  <si>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сфере информационно-коммуникационных технологий</t>
  </si>
  <si>
    <t>Транспортные услуги</t>
  </si>
  <si>
    <t>Коммунальные услуги</t>
  </si>
  <si>
    <t>Прочие расходы</t>
  </si>
  <si>
    <t>852</t>
  </si>
  <si>
    <t>Уплата прочих налогов, сборов</t>
  </si>
  <si>
    <t>853</t>
  </si>
  <si>
    <t>Уплата иных платежей</t>
  </si>
  <si>
    <t>Финансирование за счет дотации на выравнивание бюджетной обеспеченности поселений из районного фонда финансовой поддержки поселений</t>
  </si>
  <si>
    <t>870</t>
  </si>
  <si>
    <t>Резервные средства</t>
  </si>
  <si>
    <t>851</t>
  </si>
  <si>
    <t>Уплата налога на имущество организаций и земельного налога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</si>
  <si>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</si>
  <si>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</si>
  <si>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</si>
  <si>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Финансирование за счет дотации на выравнивание уровня бюджетной обеспеченности поселений из районного фонда финансовой поддержки поселений</t>
  </si>
  <si>
    <t>Пенсии, пособия, выплачиваемые организациями сектора государственного управления</t>
  </si>
  <si>
    <t>Иные пенсии, социальные доплаты к пенсиям</t>
  </si>
  <si>
    <t>Обслуживание муниципального долга</t>
  </si>
  <si>
    <t>Перечисления другим бюджетам бюджетной системы Российской Федерации</t>
  </si>
  <si>
    <t>Иные межбюджетные трансферты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</si>
  <si>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</si>
  <si>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</si>
  <si>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</si>
  <si>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</si>
  <si>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Администрация Усть-Рубахинского муниципального образования - администрация сельского поселения</t>
  </si>
  <si>
    <t>ВСЕГО:</t>
  </si>
  <si>
    <t>№  207  от “ 15 ”  февраля 2017г.</t>
  </si>
  <si>
    <t>№ 207  от “  15  ”  февраля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</si>
</sst>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12" fillId="0" borderId="0">
      <alignment/>
      <protection/>
    </xf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" fontId="13" fillId="0" borderId="10" xfId="0" applyNumberFormat="1" applyFont="1" applyFill="1" applyBorder="1" applyAlignment="1">
      <alignment horizontal="right" vertical="center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4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justify" wrapText="1"/>
    </xf>
    <xf numFmtId="49" fontId="13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49" fontId="13" fillId="0" borderId="10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85"/>
  <sheetViews>
    <sheetView tabSelected="1" zoomScale="90" zoomScaleNormal="90" zoomScaleSheetLayoutView="75" zoomScalePageLayoutView="0" workbookViewId="0" topLeftCell="A4">
      <selection activeCell="C197" sqref="C197"/>
    </sheetView>
  </sheetViews>
  <sheetFormatPr defaultColWidth="9.00390625" defaultRowHeight="12.75"/>
  <cols>
    <col min="1" max="1" width="50.125" style="0" customWidth="1"/>
    <col min="2" max="2" width="12.00390625" style="2" customWidth="1"/>
    <col min="3" max="4" width="14.125" style="2" customWidth="1"/>
    <col min="5" max="5" width="4.875" style="2" customWidth="1"/>
    <col min="6" max="6" width="17.625" style="1" customWidth="1"/>
    <col min="7" max="7" width="15.625" style="0" customWidth="1"/>
    <col min="8" max="8" width="16.625" style="0" customWidth="1"/>
    <col min="9" max="9" width="11.75390625" style="0" bestFit="1" customWidth="1"/>
    <col min="11" max="11" width="13.25390625" style="0" bestFit="1" customWidth="1"/>
    <col min="12" max="12" width="11.625" style="0" customWidth="1"/>
    <col min="13" max="13" width="10.25390625" style="0" customWidth="1"/>
  </cols>
  <sheetData>
    <row r="1" spans="1:6" ht="15.75">
      <c r="A1" s="169" t="s">
        <v>175</v>
      </c>
      <c r="B1" s="169"/>
      <c r="C1" s="169"/>
      <c r="D1" s="169"/>
      <c r="E1" s="169"/>
      <c r="F1" s="169"/>
    </row>
    <row r="2" spans="1:6" ht="15.75">
      <c r="A2" s="169" t="s">
        <v>0</v>
      </c>
      <c r="B2" s="169"/>
      <c r="C2" s="169"/>
      <c r="D2" s="169"/>
      <c r="E2" s="169"/>
      <c r="F2" s="169"/>
    </row>
    <row r="3" spans="1:6" ht="15.75">
      <c r="A3" s="169" t="s">
        <v>216</v>
      </c>
      <c r="B3" s="169"/>
      <c r="C3" s="169"/>
      <c r="D3" s="169"/>
      <c r="E3" s="169"/>
      <c r="F3" s="169"/>
    </row>
    <row r="4" spans="1:6" ht="15.75">
      <c r="A4" s="169" t="s">
        <v>289</v>
      </c>
      <c r="B4" s="169"/>
      <c r="C4" s="169"/>
      <c r="D4" s="169"/>
      <c r="E4" s="169"/>
      <c r="F4" s="169"/>
    </row>
    <row r="5" spans="1:6" ht="15.75" hidden="1">
      <c r="A5" s="3"/>
      <c r="B5" s="168"/>
      <c r="C5" s="168"/>
      <c r="D5" s="4"/>
      <c r="E5" s="4"/>
      <c r="F5" s="3"/>
    </row>
    <row r="6" spans="1:12" ht="75" customHeight="1">
      <c r="A6" s="167" t="s">
        <v>203</v>
      </c>
      <c r="B6" s="167"/>
      <c r="C6" s="167"/>
      <c r="D6" s="167"/>
      <c r="E6" s="167"/>
      <c r="F6" s="167"/>
      <c r="L6" s="74" t="s">
        <v>204</v>
      </c>
    </row>
    <row r="7" spans="1:12" ht="0.75" customHeight="1">
      <c r="A7" s="166"/>
      <c r="B7" s="166"/>
      <c r="C7" s="166"/>
      <c r="D7" s="166"/>
      <c r="E7" s="166"/>
      <c r="F7" s="21"/>
      <c r="L7" s="74">
        <f>F19+F30+F31+F128+F129++F142</f>
        <v>4555200</v>
      </c>
    </row>
    <row r="8" spans="1:14" ht="15.75" thickBot="1">
      <c r="A8" s="22"/>
      <c r="B8" s="8"/>
      <c r="C8" s="8"/>
      <c r="D8" s="8"/>
      <c r="E8" s="8"/>
      <c r="F8" s="21"/>
      <c r="L8" s="74"/>
      <c r="M8" s="74"/>
      <c r="N8" s="74"/>
    </row>
    <row r="9" spans="1:11" ht="12.75" customHeight="1">
      <c r="A9" s="136" t="s">
        <v>235</v>
      </c>
      <c r="B9" s="138" t="s">
        <v>236</v>
      </c>
      <c r="C9" s="138"/>
      <c r="D9" s="138"/>
      <c r="E9" s="138"/>
      <c r="F9" s="134" t="s">
        <v>237</v>
      </c>
      <c r="G9" s="23"/>
      <c r="K9" t="s">
        <v>205</v>
      </c>
    </row>
    <row r="10" spans="1:11" ht="12.75" customHeight="1">
      <c r="A10" s="137"/>
      <c r="B10" s="139" t="s">
        <v>2</v>
      </c>
      <c r="C10" s="139" t="s">
        <v>3</v>
      </c>
      <c r="D10" s="139" t="s">
        <v>4</v>
      </c>
      <c r="E10" s="139" t="s">
        <v>5</v>
      </c>
      <c r="F10" s="135"/>
      <c r="G10" s="23"/>
      <c r="K10" s="74" t="e">
        <f>F21+F33+#REF!+F41+F43+F131+F132+F144+F145+F160+F190</f>
        <v>#REF!</v>
      </c>
    </row>
    <row r="11" spans="1:7" ht="14.25">
      <c r="A11" s="143" t="s">
        <v>238</v>
      </c>
      <c r="B11" s="35" t="s">
        <v>239</v>
      </c>
      <c r="C11" s="35" t="s">
        <v>240</v>
      </c>
      <c r="D11" s="35" t="s">
        <v>241</v>
      </c>
      <c r="E11" s="35" t="s">
        <v>242</v>
      </c>
      <c r="F11" s="144">
        <v>6</v>
      </c>
      <c r="G11" s="23">
        <f>F11-15566856</f>
        <v>-15566850</v>
      </c>
    </row>
    <row r="12" spans="1:7" ht="15">
      <c r="A12" s="146" t="s">
        <v>243</v>
      </c>
      <c r="B12" s="147" t="s">
        <v>244</v>
      </c>
      <c r="C12" s="147" t="s">
        <v>64</v>
      </c>
      <c r="D12" s="147" t="s">
        <v>221</v>
      </c>
      <c r="E12" s="148">
        <v>244</v>
      </c>
      <c r="F12" s="149">
        <v>3000</v>
      </c>
      <c r="G12" s="23"/>
    </row>
    <row r="13" spans="1:11" ht="15">
      <c r="A13" s="150" t="s">
        <v>243</v>
      </c>
      <c r="B13" s="47" t="s">
        <v>244</v>
      </c>
      <c r="C13" s="47" t="s">
        <v>64</v>
      </c>
      <c r="D13" s="47" t="s">
        <v>221</v>
      </c>
      <c r="E13" s="47" t="s">
        <v>245</v>
      </c>
      <c r="F13" s="52">
        <v>3000</v>
      </c>
      <c r="G13" s="23"/>
      <c r="K13" t="s">
        <v>202</v>
      </c>
    </row>
    <row r="14" spans="1:11" ht="47.25">
      <c r="A14" s="142" t="s">
        <v>246</v>
      </c>
      <c r="B14" s="47" t="s">
        <v>244</v>
      </c>
      <c r="C14" s="47" t="s">
        <v>64</v>
      </c>
      <c r="D14" s="47" t="s">
        <v>221</v>
      </c>
      <c r="E14" s="47" t="s">
        <v>245</v>
      </c>
      <c r="F14" s="52">
        <v>3000</v>
      </c>
      <c r="G14" s="23"/>
      <c r="K14" s="74">
        <f>F17+F26+F27+F28+F48+F64+F66+F71+F73+F79+F81+F83+F85+F90+F96+F101+F103+F110+F112+F114+F116+F124+F125+F126+F136+F139+F140+F150+F152+F166++F172+F178+F184+F187+F185+F186</f>
        <v>9843422.1</v>
      </c>
    </row>
    <row r="15" spans="1:7" ht="15">
      <c r="A15" s="150" t="s">
        <v>72</v>
      </c>
      <c r="B15" s="47" t="s">
        <v>244</v>
      </c>
      <c r="C15" s="47" t="s">
        <v>64</v>
      </c>
      <c r="D15" s="47" t="s">
        <v>221</v>
      </c>
      <c r="E15" s="47"/>
      <c r="F15" s="52">
        <v>3000</v>
      </c>
      <c r="G15" s="23"/>
    </row>
    <row r="16" spans="1:7" ht="15">
      <c r="A16" s="150" t="s">
        <v>72</v>
      </c>
      <c r="B16" s="47" t="s">
        <v>244</v>
      </c>
      <c r="C16" s="47" t="s">
        <v>64</v>
      </c>
      <c r="D16" s="47"/>
      <c r="E16" s="47"/>
      <c r="F16" s="52">
        <v>3000</v>
      </c>
      <c r="G16" s="23"/>
    </row>
    <row r="17" spans="1:7" ht="15.75">
      <c r="A17" s="71" t="s">
        <v>72</v>
      </c>
      <c r="B17" s="47" t="s">
        <v>244</v>
      </c>
      <c r="C17" s="47"/>
      <c r="D17" s="47"/>
      <c r="E17" s="47"/>
      <c r="F17" s="52">
        <v>3000</v>
      </c>
      <c r="G17" s="23"/>
    </row>
    <row r="18" spans="1:7" ht="2.25" customHeight="1" hidden="1">
      <c r="A18" s="150" t="s">
        <v>247</v>
      </c>
      <c r="B18" s="47" t="s">
        <v>7</v>
      </c>
      <c r="C18" s="47" t="s">
        <v>13</v>
      </c>
      <c r="D18" s="47" t="s">
        <v>93</v>
      </c>
      <c r="E18" s="47" t="s">
        <v>248</v>
      </c>
      <c r="F18" s="52">
        <v>970200</v>
      </c>
      <c r="G18" s="23"/>
    </row>
    <row r="19" spans="1:7" ht="94.5" customHeight="1" hidden="1">
      <c r="A19" s="71" t="s">
        <v>247</v>
      </c>
      <c r="B19" s="47" t="s">
        <v>7</v>
      </c>
      <c r="C19" s="47" t="s">
        <v>13</v>
      </c>
      <c r="D19" s="47" t="s">
        <v>93</v>
      </c>
      <c r="E19" s="47" t="s">
        <v>248</v>
      </c>
      <c r="F19" s="52">
        <v>970200</v>
      </c>
      <c r="G19" s="23"/>
    </row>
    <row r="20" spans="1:7" ht="71.25" customHeight="1" hidden="1">
      <c r="A20" s="150" t="s">
        <v>249</v>
      </c>
      <c r="B20" s="47" t="s">
        <v>7</v>
      </c>
      <c r="C20" s="47" t="s">
        <v>13</v>
      </c>
      <c r="D20" s="47" t="s">
        <v>93</v>
      </c>
      <c r="E20" s="47" t="s">
        <v>248</v>
      </c>
      <c r="F20" s="52">
        <v>970200</v>
      </c>
      <c r="G20" s="23">
        <f>F20+F32+F39+F130+F143+F159+F188</f>
        <v>3823200</v>
      </c>
    </row>
    <row r="21" spans="1:7" ht="94.5" customHeight="1" hidden="1">
      <c r="A21" s="71" t="s">
        <v>250</v>
      </c>
      <c r="B21" s="47" t="s">
        <v>7</v>
      </c>
      <c r="C21" s="47" t="s">
        <v>13</v>
      </c>
      <c r="D21" s="47" t="s">
        <v>93</v>
      </c>
      <c r="E21" s="47" t="s">
        <v>251</v>
      </c>
      <c r="F21" s="52">
        <v>27983</v>
      </c>
      <c r="G21" s="23"/>
    </row>
    <row r="22" spans="1:7" ht="15">
      <c r="A22" s="151" t="s">
        <v>250</v>
      </c>
      <c r="B22" s="47" t="s">
        <v>7</v>
      </c>
      <c r="C22" s="47" t="s">
        <v>13</v>
      </c>
      <c r="D22" s="47" t="s">
        <v>93</v>
      </c>
      <c r="E22" s="47" t="s">
        <v>251</v>
      </c>
      <c r="F22" s="52">
        <v>27983</v>
      </c>
      <c r="G22" s="23"/>
    </row>
    <row r="23" spans="1:7" ht="47.25">
      <c r="A23" s="142" t="s">
        <v>252</v>
      </c>
      <c r="B23" s="47" t="s">
        <v>7</v>
      </c>
      <c r="C23" s="47" t="s">
        <v>13</v>
      </c>
      <c r="D23" s="47" t="s">
        <v>93</v>
      </c>
      <c r="E23" s="47" t="s">
        <v>251</v>
      </c>
      <c r="F23" s="52">
        <v>27983</v>
      </c>
      <c r="G23" s="23"/>
    </row>
    <row r="24" spans="1:7" ht="15">
      <c r="A24" s="150" t="s">
        <v>253</v>
      </c>
      <c r="B24" s="47" t="s">
        <v>7</v>
      </c>
      <c r="C24" s="47" t="s">
        <v>13</v>
      </c>
      <c r="D24" s="47" t="s">
        <v>93</v>
      </c>
      <c r="E24" s="47" t="s">
        <v>254</v>
      </c>
      <c r="F24" s="52">
        <v>289761</v>
      </c>
      <c r="G24" s="23"/>
    </row>
    <row r="25" spans="1:7" ht="15">
      <c r="A25" s="150" t="s">
        <v>253</v>
      </c>
      <c r="B25" s="47" t="s">
        <v>7</v>
      </c>
      <c r="C25" s="47" t="s">
        <v>13</v>
      </c>
      <c r="D25" s="47" t="s">
        <v>93</v>
      </c>
      <c r="E25" s="47" t="s">
        <v>254</v>
      </c>
      <c r="F25" s="52">
        <v>289761</v>
      </c>
      <c r="G25" s="23"/>
    </row>
    <row r="26" spans="1:7" ht="63">
      <c r="A26" s="71" t="s">
        <v>255</v>
      </c>
      <c r="B26" s="47" t="s">
        <v>7</v>
      </c>
      <c r="C26" s="47" t="s">
        <v>13</v>
      </c>
      <c r="D26" s="47" t="s">
        <v>93</v>
      </c>
      <c r="E26" s="47" t="s">
        <v>254</v>
      </c>
      <c r="F26" s="52">
        <v>289761</v>
      </c>
      <c r="G26" s="38"/>
    </row>
    <row r="27" spans="1:7" ht="94.5">
      <c r="A27" s="71" t="s">
        <v>92</v>
      </c>
      <c r="B27" s="47" t="s">
        <v>7</v>
      </c>
      <c r="C27" s="47" t="s">
        <v>13</v>
      </c>
      <c r="D27" s="47" t="s">
        <v>93</v>
      </c>
      <c r="E27" s="47"/>
      <c r="F27" s="52">
        <v>1287944</v>
      </c>
      <c r="G27" s="38"/>
    </row>
    <row r="28" spans="1:7" ht="47.25">
      <c r="A28" s="71" t="s">
        <v>71</v>
      </c>
      <c r="B28" s="47" t="s">
        <v>7</v>
      </c>
      <c r="C28" s="47" t="s">
        <v>13</v>
      </c>
      <c r="D28" s="47"/>
      <c r="E28" s="47"/>
      <c r="F28" s="52">
        <v>1287944</v>
      </c>
      <c r="G28" s="23"/>
    </row>
    <row r="29" spans="1:7" ht="55.5" customHeight="1" hidden="1">
      <c r="A29" s="150" t="s">
        <v>247</v>
      </c>
      <c r="B29" s="47" t="s">
        <v>7</v>
      </c>
      <c r="C29" s="47" t="s">
        <v>16</v>
      </c>
      <c r="D29" s="47" t="s">
        <v>101</v>
      </c>
      <c r="E29" s="47" t="s">
        <v>248</v>
      </c>
      <c r="F29" s="52">
        <v>1000000</v>
      </c>
      <c r="G29" s="23">
        <f>F29+F127+F141</f>
        <v>1535000</v>
      </c>
    </row>
    <row r="30" spans="1:7" ht="94.5" customHeight="1" hidden="1">
      <c r="A30" s="71" t="s">
        <v>247</v>
      </c>
      <c r="B30" s="47" t="s">
        <v>7</v>
      </c>
      <c r="C30" s="47" t="s">
        <v>16</v>
      </c>
      <c r="D30" s="47" t="s">
        <v>101</v>
      </c>
      <c r="E30" s="47" t="s">
        <v>248</v>
      </c>
      <c r="F30" s="52">
        <v>1000000</v>
      </c>
      <c r="G30" s="23"/>
    </row>
    <row r="31" spans="1:7" ht="47.25" customHeight="1" hidden="1">
      <c r="A31" s="71" t="s">
        <v>247</v>
      </c>
      <c r="B31" s="47" t="s">
        <v>7</v>
      </c>
      <c r="C31" s="47" t="s">
        <v>16</v>
      </c>
      <c r="D31" s="47" t="s">
        <v>101</v>
      </c>
      <c r="E31" s="47" t="s">
        <v>248</v>
      </c>
      <c r="F31" s="52">
        <v>2000000</v>
      </c>
      <c r="G31" s="23"/>
    </row>
    <row r="32" spans="1:7" ht="0.75" customHeight="1">
      <c r="A32" s="150" t="s">
        <v>249</v>
      </c>
      <c r="B32" s="47" t="s">
        <v>7</v>
      </c>
      <c r="C32" s="47" t="s">
        <v>16</v>
      </c>
      <c r="D32" s="47" t="s">
        <v>101</v>
      </c>
      <c r="E32" s="47" t="s">
        <v>248</v>
      </c>
      <c r="F32" s="52">
        <v>2000000</v>
      </c>
      <c r="G32" s="23"/>
    </row>
    <row r="33" spans="1:7" ht="94.5" customHeight="1" hidden="1">
      <c r="A33" s="71" t="s">
        <v>250</v>
      </c>
      <c r="B33" s="47" t="s">
        <v>7</v>
      </c>
      <c r="C33" s="47" t="s">
        <v>16</v>
      </c>
      <c r="D33" s="47" t="s">
        <v>101</v>
      </c>
      <c r="E33" s="47" t="s">
        <v>251</v>
      </c>
      <c r="F33" s="52">
        <v>2500</v>
      </c>
      <c r="G33" s="23"/>
    </row>
    <row r="34" spans="1:7" ht="15.75">
      <c r="A34" s="71" t="s">
        <v>250</v>
      </c>
      <c r="B34" s="47" t="s">
        <v>7</v>
      </c>
      <c r="C34" s="47" t="s">
        <v>16</v>
      </c>
      <c r="D34" s="47" t="s">
        <v>101</v>
      </c>
      <c r="E34" s="47" t="s">
        <v>251</v>
      </c>
      <c r="F34" s="52">
        <v>2500</v>
      </c>
      <c r="G34" s="23"/>
    </row>
    <row r="35" spans="1:7" ht="47.25">
      <c r="A35" s="71" t="s">
        <v>252</v>
      </c>
      <c r="B35" s="47" t="s">
        <v>7</v>
      </c>
      <c r="C35" s="47" t="s">
        <v>16</v>
      </c>
      <c r="D35" s="47" t="s">
        <v>101</v>
      </c>
      <c r="E35" s="47" t="s">
        <v>251</v>
      </c>
      <c r="F35" s="52">
        <v>2500</v>
      </c>
      <c r="G35" s="23"/>
    </row>
    <row r="36" spans="1:7" ht="15.75">
      <c r="A36" s="46" t="s">
        <v>253</v>
      </c>
      <c r="B36" s="47" t="s">
        <v>7</v>
      </c>
      <c r="C36" s="47" t="s">
        <v>16</v>
      </c>
      <c r="D36" s="47" t="s">
        <v>101</v>
      </c>
      <c r="E36" s="47" t="s">
        <v>254</v>
      </c>
      <c r="F36" s="52">
        <v>427602.02</v>
      </c>
      <c r="G36" s="23"/>
    </row>
    <row r="37" spans="1:7" ht="15.75">
      <c r="A37" s="142" t="s">
        <v>253</v>
      </c>
      <c r="B37" s="47" t="s">
        <v>7</v>
      </c>
      <c r="C37" s="47" t="s">
        <v>16</v>
      </c>
      <c r="D37" s="47" t="s">
        <v>101</v>
      </c>
      <c r="E37" s="47" t="s">
        <v>254</v>
      </c>
      <c r="F37" s="52">
        <v>427602.02</v>
      </c>
      <c r="G37" s="23"/>
    </row>
    <row r="38" spans="1:7" ht="60">
      <c r="A38" s="150" t="s">
        <v>255</v>
      </c>
      <c r="B38" s="47" t="s">
        <v>7</v>
      </c>
      <c r="C38" s="47" t="s">
        <v>16</v>
      </c>
      <c r="D38" s="47" t="s">
        <v>101</v>
      </c>
      <c r="E38" s="47" t="s">
        <v>254</v>
      </c>
      <c r="F38" s="52">
        <v>427602.02</v>
      </c>
      <c r="G38" s="23"/>
    </row>
    <row r="39" spans="1:7" ht="15">
      <c r="A39" s="150" t="s">
        <v>256</v>
      </c>
      <c r="B39" s="47" t="s">
        <v>7</v>
      </c>
      <c r="C39" s="47" t="s">
        <v>16</v>
      </c>
      <c r="D39" s="47" t="s">
        <v>101</v>
      </c>
      <c r="E39" s="47" t="s">
        <v>257</v>
      </c>
      <c r="F39" s="52">
        <v>65000</v>
      </c>
      <c r="G39" s="23"/>
    </row>
    <row r="40" spans="1:7" ht="15">
      <c r="A40" s="150" t="s">
        <v>256</v>
      </c>
      <c r="B40" s="47" t="s">
        <v>7</v>
      </c>
      <c r="C40" s="47" t="s">
        <v>16</v>
      </c>
      <c r="D40" s="47" t="s">
        <v>101</v>
      </c>
      <c r="E40" s="47" t="s">
        <v>257</v>
      </c>
      <c r="F40" s="52">
        <v>65000</v>
      </c>
      <c r="G40" s="23"/>
    </row>
    <row r="41" spans="1:7" ht="15.75">
      <c r="A41" s="71" t="s">
        <v>258</v>
      </c>
      <c r="B41" s="47" t="s">
        <v>7</v>
      </c>
      <c r="C41" s="47" t="s">
        <v>16</v>
      </c>
      <c r="D41" s="47" t="s">
        <v>101</v>
      </c>
      <c r="E41" s="47" t="s">
        <v>257</v>
      </c>
      <c r="F41" s="52">
        <v>8433</v>
      </c>
      <c r="G41" s="23"/>
    </row>
    <row r="42" spans="1:7" ht="15">
      <c r="A42" s="150" t="s">
        <v>258</v>
      </c>
      <c r="B42" s="47" t="s">
        <v>7</v>
      </c>
      <c r="C42" s="47" t="s">
        <v>16</v>
      </c>
      <c r="D42" s="47" t="s">
        <v>101</v>
      </c>
      <c r="E42" s="47" t="s">
        <v>257</v>
      </c>
      <c r="F42" s="52">
        <v>8433</v>
      </c>
      <c r="G42" s="23"/>
    </row>
    <row r="43" spans="1:7" ht="15.75">
      <c r="A43" s="71" t="s">
        <v>243</v>
      </c>
      <c r="B43" s="47" t="s">
        <v>7</v>
      </c>
      <c r="C43" s="47" t="s">
        <v>16</v>
      </c>
      <c r="D43" s="47" t="s">
        <v>101</v>
      </c>
      <c r="E43" s="47" t="s">
        <v>257</v>
      </c>
      <c r="F43" s="52">
        <v>40000</v>
      </c>
      <c r="G43" s="23"/>
    </row>
    <row r="44" spans="1:7" ht="15">
      <c r="A44" s="150" t="s">
        <v>243</v>
      </c>
      <c r="B44" s="47" t="s">
        <v>7</v>
      </c>
      <c r="C44" s="47" t="s">
        <v>16</v>
      </c>
      <c r="D44" s="47" t="s">
        <v>101</v>
      </c>
      <c r="E44" s="47" t="s">
        <v>257</v>
      </c>
      <c r="F44" s="52">
        <v>40000</v>
      </c>
      <c r="G44" s="23"/>
    </row>
    <row r="45" spans="1:7" ht="15.75">
      <c r="A45" s="142" t="s">
        <v>259</v>
      </c>
      <c r="B45" s="47" t="s">
        <v>7</v>
      </c>
      <c r="C45" s="47" t="s">
        <v>16</v>
      </c>
      <c r="D45" s="47" t="s">
        <v>101</v>
      </c>
      <c r="E45" s="47" t="s">
        <v>257</v>
      </c>
      <c r="F45" s="52">
        <v>22000</v>
      </c>
      <c r="G45" s="23"/>
    </row>
    <row r="46" spans="1:7" ht="15">
      <c r="A46" s="150" t="s">
        <v>259</v>
      </c>
      <c r="B46" s="47" t="s">
        <v>7</v>
      </c>
      <c r="C46" s="47" t="s">
        <v>16</v>
      </c>
      <c r="D46" s="47" t="s">
        <v>101</v>
      </c>
      <c r="E46" s="47" t="s">
        <v>257</v>
      </c>
      <c r="F46" s="52">
        <v>22000</v>
      </c>
      <c r="G46" s="23"/>
    </row>
    <row r="47" spans="1:7" ht="15">
      <c r="A47" s="150" t="s">
        <v>260</v>
      </c>
      <c r="B47" s="47" t="s">
        <v>7</v>
      </c>
      <c r="C47" s="47" t="s">
        <v>16</v>
      </c>
      <c r="D47" s="47" t="s">
        <v>101</v>
      </c>
      <c r="E47" s="47" t="s">
        <v>257</v>
      </c>
      <c r="F47" s="52">
        <v>10000</v>
      </c>
      <c r="G47" s="23"/>
    </row>
    <row r="48" spans="1:7" ht="15.75">
      <c r="A48" s="71" t="s">
        <v>260</v>
      </c>
      <c r="B48" s="47" t="s">
        <v>7</v>
      </c>
      <c r="C48" s="47" t="s">
        <v>16</v>
      </c>
      <c r="D48" s="47" t="s">
        <v>101</v>
      </c>
      <c r="E48" s="47" t="s">
        <v>257</v>
      </c>
      <c r="F48" s="52">
        <v>10000</v>
      </c>
      <c r="G48" s="23"/>
    </row>
    <row r="49" spans="1:7" ht="47.25">
      <c r="A49" s="71" t="s">
        <v>261</v>
      </c>
      <c r="B49" s="47" t="s">
        <v>7</v>
      </c>
      <c r="C49" s="47" t="s">
        <v>16</v>
      </c>
      <c r="D49" s="47" t="s">
        <v>101</v>
      </c>
      <c r="E49" s="47" t="s">
        <v>257</v>
      </c>
      <c r="F49" s="52">
        <v>145433</v>
      </c>
      <c r="G49" s="23"/>
    </row>
    <row r="50" spans="1:7" ht="15.75">
      <c r="A50" s="71" t="s">
        <v>256</v>
      </c>
      <c r="B50" s="47" t="s">
        <v>7</v>
      </c>
      <c r="C50" s="47" t="s">
        <v>16</v>
      </c>
      <c r="D50" s="47" t="s">
        <v>101</v>
      </c>
      <c r="E50" s="47" t="s">
        <v>245</v>
      </c>
      <c r="F50" s="52">
        <v>14000</v>
      </c>
      <c r="G50" s="23"/>
    </row>
    <row r="51" spans="1:7" ht="15.75">
      <c r="A51" s="71" t="s">
        <v>256</v>
      </c>
      <c r="B51" s="47" t="s">
        <v>7</v>
      </c>
      <c r="C51" s="47" t="s">
        <v>16</v>
      </c>
      <c r="D51" s="47" t="s">
        <v>101</v>
      </c>
      <c r="E51" s="47" t="s">
        <v>245</v>
      </c>
      <c r="F51" s="52">
        <v>14000</v>
      </c>
      <c r="G51" s="23"/>
    </row>
    <row r="52" spans="1:7" ht="15.75">
      <c r="A52" s="152" t="s">
        <v>262</v>
      </c>
      <c r="B52" s="47" t="s">
        <v>7</v>
      </c>
      <c r="C52" s="47" t="s">
        <v>16</v>
      </c>
      <c r="D52" s="47" t="s">
        <v>101</v>
      </c>
      <c r="E52" s="47" t="s">
        <v>245</v>
      </c>
      <c r="F52" s="52">
        <v>3000</v>
      </c>
      <c r="G52" s="23"/>
    </row>
    <row r="53" spans="1:7" ht="15.75">
      <c r="A53" s="71" t="s">
        <v>262</v>
      </c>
      <c r="B53" s="47" t="s">
        <v>7</v>
      </c>
      <c r="C53" s="47" t="s">
        <v>16</v>
      </c>
      <c r="D53" s="47" t="s">
        <v>101</v>
      </c>
      <c r="E53" s="47" t="s">
        <v>245</v>
      </c>
      <c r="F53" s="52">
        <v>3000</v>
      </c>
      <c r="G53" s="23"/>
    </row>
    <row r="54" spans="1:7" ht="15">
      <c r="A54" s="146" t="s">
        <v>263</v>
      </c>
      <c r="B54" s="47" t="s">
        <v>7</v>
      </c>
      <c r="C54" s="47" t="s">
        <v>16</v>
      </c>
      <c r="D54" s="47" t="s">
        <v>101</v>
      </c>
      <c r="E54" s="47" t="s">
        <v>245</v>
      </c>
      <c r="F54" s="52">
        <v>175000</v>
      </c>
      <c r="G54" s="23"/>
    </row>
    <row r="55" spans="1:7" ht="15">
      <c r="A55" s="150" t="s">
        <v>263</v>
      </c>
      <c r="B55" s="47" t="s">
        <v>7</v>
      </c>
      <c r="C55" s="47" t="s">
        <v>16</v>
      </c>
      <c r="D55" s="47" t="s">
        <v>101</v>
      </c>
      <c r="E55" s="47" t="s">
        <v>245</v>
      </c>
      <c r="F55" s="52">
        <v>30000</v>
      </c>
      <c r="G55" s="23"/>
    </row>
    <row r="56" spans="1:7" ht="15.75">
      <c r="A56" s="152" t="s">
        <v>263</v>
      </c>
      <c r="B56" s="47" t="s">
        <v>7</v>
      </c>
      <c r="C56" s="47" t="s">
        <v>16</v>
      </c>
      <c r="D56" s="47" t="s">
        <v>101</v>
      </c>
      <c r="E56" s="47" t="s">
        <v>245</v>
      </c>
      <c r="F56" s="52">
        <v>205000</v>
      </c>
      <c r="G56" s="23"/>
    </row>
    <row r="57" spans="1:7" ht="15.75">
      <c r="A57" s="71" t="s">
        <v>258</v>
      </c>
      <c r="B57" s="47" t="s">
        <v>7</v>
      </c>
      <c r="C57" s="47" t="s">
        <v>16</v>
      </c>
      <c r="D57" s="47" t="s">
        <v>101</v>
      </c>
      <c r="E57" s="47" t="s">
        <v>245</v>
      </c>
      <c r="F57" s="52">
        <v>5000</v>
      </c>
      <c r="G57" s="23"/>
    </row>
    <row r="58" spans="1:7" ht="15.75">
      <c r="A58" s="71" t="s">
        <v>258</v>
      </c>
      <c r="B58" s="47" t="s">
        <v>7</v>
      </c>
      <c r="C58" s="47" t="s">
        <v>16</v>
      </c>
      <c r="D58" s="47" t="s">
        <v>101</v>
      </c>
      <c r="E58" s="47" t="s">
        <v>245</v>
      </c>
      <c r="F58" s="52">
        <v>5000</v>
      </c>
      <c r="G58" s="23"/>
    </row>
    <row r="59" spans="1:7" ht="15">
      <c r="A59" s="153" t="s">
        <v>243</v>
      </c>
      <c r="B59" s="47" t="s">
        <v>7</v>
      </c>
      <c r="C59" s="47" t="s">
        <v>16</v>
      </c>
      <c r="D59" s="47" t="s">
        <v>101</v>
      </c>
      <c r="E59" s="47" t="s">
        <v>245</v>
      </c>
      <c r="F59" s="52">
        <v>120000</v>
      </c>
      <c r="G59" s="23"/>
    </row>
    <row r="60" spans="1:7" ht="15.75">
      <c r="A60" s="71" t="s">
        <v>243</v>
      </c>
      <c r="B60" s="47" t="s">
        <v>7</v>
      </c>
      <c r="C60" s="47" t="s">
        <v>16</v>
      </c>
      <c r="D60" s="47" t="s">
        <v>101</v>
      </c>
      <c r="E60" s="47" t="s">
        <v>245</v>
      </c>
      <c r="F60" s="52">
        <v>120000</v>
      </c>
      <c r="G60" s="23"/>
    </row>
    <row r="61" spans="1:7" ht="15">
      <c r="A61" s="150" t="s">
        <v>264</v>
      </c>
      <c r="B61" s="47" t="s">
        <v>7</v>
      </c>
      <c r="C61" s="47" t="s">
        <v>16</v>
      </c>
      <c r="D61" s="47" t="s">
        <v>101</v>
      </c>
      <c r="E61" s="47" t="s">
        <v>245</v>
      </c>
      <c r="F61" s="49">
        <v>3362</v>
      </c>
      <c r="G61" s="23"/>
    </row>
    <row r="62" spans="1:7" ht="15">
      <c r="A62" s="150" t="s">
        <v>264</v>
      </c>
      <c r="B62" s="47" t="s">
        <v>7</v>
      </c>
      <c r="C62" s="47" t="s">
        <v>16</v>
      </c>
      <c r="D62" s="47" t="s">
        <v>101</v>
      </c>
      <c r="E62" s="47" t="s">
        <v>245</v>
      </c>
      <c r="F62" s="49">
        <v>3362</v>
      </c>
      <c r="G62" s="23"/>
    </row>
    <row r="63" spans="1:7" ht="15">
      <c r="A63" s="150" t="s">
        <v>260</v>
      </c>
      <c r="B63" s="47" t="s">
        <v>7</v>
      </c>
      <c r="C63" s="47" t="s">
        <v>16</v>
      </c>
      <c r="D63" s="47" t="s">
        <v>101</v>
      </c>
      <c r="E63" s="47" t="s">
        <v>245</v>
      </c>
      <c r="F63" s="49">
        <v>99000</v>
      </c>
      <c r="G63" s="23"/>
    </row>
    <row r="64" spans="1:7" ht="30.75" customHeight="1">
      <c r="A64" s="46" t="s">
        <v>260</v>
      </c>
      <c r="B64" s="47" t="s">
        <v>7</v>
      </c>
      <c r="C64" s="47" t="s">
        <v>16</v>
      </c>
      <c r="D64" s="47" t="s">
        <v>101</v>
      </c>
      <c r="E64" s="47" t="s">
        <v>245</v>
      </c>
      <c r="F64" s="49">
        <v>93000</v>
      </c>
      <c r="G64" s="23"/>
    </row>
    <row r="65" spans="1:7" ht="15">
      <c r="A65" s="150" t="s">
        <v>260</v>
      </c>
      <c r="B65" s="47" t="s">
        <v>7</v>
      </c>
      <c r="C65" s="47" t="s">
        <v>16</v>
      </c>
      <c r="D65" s="47" t="s">
        <v>101</v>
      </c>
      <c r="E65" s="47" t="s">
        <v>245</v>
      </c>
      <c r="F65" s="49">
        <v>192000</v>
      </c>
      <c r="G65" s="23"/>
    </row>
    <row r="66" spans="1:7" ht="47.25">
      <c r="A66" s="46" t="s">
        <v>246</v>
      </c>
      <c r="B66" s="47" t="s">
        <v>7</v>
      </c>
      <c r="C66" s="47" t="s">
        <v>16</v>
      </c>
      <c r="D66" s="47" t="s">
        <v>101</v>
      </c>
      <c r="E66" s="47" t="s">
        <v>245</v>
      </c>
      <c r="F66" s="49">
        <v>542362</v>
      </c>
      <c r="G66" s="23"/>
    </row>
    <row r="67" spans="1:7" ht="15.75">
      <c r="A67" s="71" t="s">
        <v>264</v>
      </c>
      <c r="B67" s="47" t="s">
        <v>7</v>
      </c>
      <c r="C67" s="47" t="s">
        <v>16</v>
      </c>
      <c r="D67" s="47" t="s">
        <v>101</v>
      </c>
      <c r="E67" s="47" t="s">
        <v>265</v>
      </c>
      <c r="F67" s="49">
        <v>500</v>
      </c>
      <c r="G67" s="23"/>
    </row>
    <row r="68" spans="1:7" ht="15">
      <c r="A68" s="150" t="s">
        <v>264</v>
      </c>
      <c r="B68" s="47" t="s">
        <v>7</v>
      </c>
      <c r="C68" s="47" t="s">
        <v>16</v>
      </c>
      <c r="D68" s="47" t="s">
        <v>101</v>
      </c>
      <c r="E68" s="47" t="s">
        <v>265</v>
      </c>
      <c r="F68" s="49">
        <v>500</v>
      </c>
      <c r="G68" s="23"/>
    </row>
    <row r="69" spans="1:7" ht="15">
      <c r="A69" s="150" t="s">
        <v>266</v>
      </c>
      <c r="B69" s="47" t="s">
        <v>7</v>
      </c>
      <c r="C69" s="47" t="s">
        <v>16</v>
      </c>
      <c r="D69" s="47" t="s">
        <v>101</v>
      </c>
      <c r="E69" s="47" t="s">
        <v>265</v>
      </c>
      <c r="F69" s="49">
        <v>500</v>
      </c>
      <c r="G69" s="23"/>
    </row>
    <row r="70" spans="1:7" ht="15">
      <c r="A70" s="150" t="s">
        <v>264</v>
      </c>
      <c r="B70" s="47" t="s">
        <v>7</v>
      </c>
      <c r="C70" s="47" t="s">
        <v>16</v>
      </c>
      <c r="D70" s="47" t="s">
        <v>101</v>
      </c>
      <c r="E70" s="47" t="s">
        <v>267</v>
      </c>
      <c r="F70" s="49">
        <v>8000</v>
      </c>
      <c r="G70" s="23"/>
    </row>
    <row r="71" spans="1:7" ht="30.75" customHeight="1">
      <c r="A71" s="46" t="s">
        <v>264</v>
      </c>
      <c r="B71" s="47" t="s">
        <v>7</v>
      </c>
      <c r="C71" s="47" t="s">
        <v>16</v>
      </c>
      <c r="D71" s="47" t="s">
        <v>101</v>
      </c>
      <c r="E71" s="47" t="s">
        <v>267</v>
      </c>
      <c r="F71" s="49">
        <v>8000</v>
      </c>
      <c r="G71" s="23"/>
    </row>
    <row r="72" spans="1:7" ht="85.5" customHeight="1" hidden="1">
      <c r="A72" s="150" t="s">
        <v>268</v>
      </c>
      <c r="B72" s="47" t="s">
        <v>7</v>
      </c>
      <c r="C72" s="47" t="s">
        <v>16</v>
      </c>
      <c r="D72" s="47" t="s">
        <v>101</v>
      </c>
      <c r="E72" s="47" t="s">
        <v>267</v>
      </c>
      <c r="F72" s="49">
        <v>8000</v>
      </c>
      <c r="G72" s="23"/>
    </row>
    <row r="73" spans="1:7" ht="31.5" customHeight="1" hidden="1">
      <c r="A73" s="46" t="s">
        <v>92</v>
      </c>
      <c r="B73" s="47" t="s">
        <v>7</v>
      </c>
      <c r="C73" s="47" t="s">
        <v>16</v>
      </c>
      <c r="D73" s="47" t="s">
        <v>101</v>
      </c>
      <c r="E73" s="47"/>
      <c r="F73" s="49">
        <v>3126397.02</v>
      </c>
      <c r="G73" s="23"/>
    </row>
    <row r="74" spans="1:7" ht="15.75">
      <c r="A74" s="46" t="s">
        <v>260</v>
      </c>
      <c r="B74" s="47" t="s">
        <v>7</v>
      </c>
      <c r="C74" s="47" t="s">
        <v>16</v>
      </c>
      <c r="D74" s="47" t="s">
        <v>188</v>
      </c>
      <c r="E74" s="47" t="s">
        <v>245</v>
      </c>
      <c r="F74" s="49">
        <v>5000</v>
      </c>
      <c r="G74" s="23"/>
    </row>
    <row r="75" spans="1:7" ht="15">
      <c r="A75" s="150" t="s">
        <v>260</v>
      </c>
      <c r="B75" s="47" t="s">
        <v>7</v>
      </c>
      <c r="C75" s="47" t="s">
        <v>16</v>
      </c>
      <c r="D75" s="47" t="s">
        <v>188</v>
      </c>
      <c r="E75" s="47" t="s">
        <v>245</v>
      </c>
      <c r="F75" s="49">
        <v>5000</v>
      </c>
      <c r="G75" s="23"/>
    </row>
    <row r="76" spans="1:7" ht="45">
      <c r="A76" s="150" t="s">
        <v>246</v>
      </c>
      <c r="B76" s="47" t="s">
        <v>7</v>
      </c>
      <c r="C76" s="47" t="s">
        <v>16</v>
      </c>
      <c r="D76" s="47" t="s">
        <v>188</v>
      </c>
      <c r="E76" s="47" t="s">
        <v>245</v>
      </c>
      <c r="F76" s="49">
        <v>5000</v>
      </c>
      <c r="G76" s="23"/>
    </row>
    <row r="77" spans="1:7" ht="75">
      <c r="A77" s="150" t="s">
        <v>92</v>
      </c>
      <c r="B77" s="47" t="s">
        <v>7</v>
      </c>
      <c r="C77" s="47" t="s">
        <v>16</v>
      </c>
      <c r="D77" s="47" t="s">
        <v>188</v>
      </c>
      <c r="E77" s="47"/>
      <c r="F77" s="49">
        <v>5000</v>
      </c>
      <c r="G77" s="23"/>
    </row>
    <row r="78" spans="1:7" ht="60">
      <c r="A78" s="154" t="s">
        <v>15</v>
      </c>
      <c r="B78" s="47" t="s">
        <v>7</v>
      </c>
      <c r="C78" s="47" t="s">
        <v>16</v>
      </c>
      <c r="D78" s="47"/>
      <c r="E78" s="47"/>
      <c r="F78" s="52">
        <v>3131397.02</v>
      </c>
      <c r="G78" s="23"/>
    </row>
    <row r="79" spans="1:7" ht="15.75">
      <c r="A79" s="46" t="s">
        <v>264</v>
      </c>
      <c r="B79" s="47" t="s">
        <v>7</v>
      </c>
      <c r="C79" s="47" t="s">
        <v>111</v>
      </c>
      <c r="D79" s="47" t="s">
        <v>208</v>
      </c>
      <c r="E79" s="47" t="s">
        <v>245</v>
      </c>
      <c r="F79" s="52">
        <v>454000</v>
      </c>
      <c r="G79" s="23"/>
    </row>
    <row r="80" spans="1:7" ht="15">
      <c r="A80" s="150" t="s">
        <v>264</v>
      </c>
      <c r="B80" s="47" t="s">
        <v>7</v>
      </c>
      <c r="C80" s="47" t="s">
        <v>111</v>
      </c>
      <c r="D80" s="47" t="s">
        <v>208</v>
      </c>
      <c r="E80" s="47" t="s">
        <v>245</v>
      </c>
      <c r="F80" s="52">
        <v>454000</v>
      </c>
      <c r="G80" s="23"/>
    </row>
    <row r="81" spans="1:7" ht="47.25">
      <c r="A81" s="46" t="s">
        <v>246</v>
      </c>
      <c r="B81" s="47" t="s">
        <v>7</v>
      </c>
      <c r="C81" s="47" t="s">
        <v>111</v>
      </c>
      <c r="D81" s="47" t="s">
        <v>208</v>
      </c>
      <c r="E81" s="47" t="s">
        <v>245</v>
      </c>
      <c r="F81" s="52">
        <v>454000</v>
      </c>
      <c r="G81" s="23"/>
    </row>
    <row r="82" spans="1:7" ht="45">
      <c r="A82" s="155" t="s">
        <v>269</v>
      </c>
      <c r="B82" s="47" t="s">
        <v>7</v>
      </c>
      <c r="C82" s="47" t="s">
        <v>111</v>
      </c>
      <c r="D82" s="47" t="s">
        <v>208</v>
      </c>
      <c r="E82" s="47"/>
      <c r="F82" s="52">
        <v>454000</v>
      </c>
      <c r="G82" s="23"/>
    </row>
    <row r="83" spans="1:7" ht="15.75">
      <c r="A83" s="46" t="s">
        <v>264</v>
      </c>
      <c r="B83" s="47" t="s">
        <v>7</v>
      </c>
      <c r="C83" s="47" t="s">
        <v>111</v>
      </c>
      <c r="D83" s="47" t="s">
        <v>209</v>
      </c>
      <c r="E83" s="47" t="s">
        <v>245</v>
      </c>
      <c r="F83" s="52">
        <v>193000</v>
      </c>
      <c r="G83" s="23"/>
    </row>
    <row r="84" spans="1:7" ht="15">
      <c r="A84" s="150" t="s">
        <v>264</v>
      </c>
      <c r="B84" s="47" t="s">
        <v>7</v>
      </c>
      <c r="C84" s="47" t="s">
        <v>111</v>
      </c>
      <c r="D84" s="47" t="s">
        <v>209</v>
      </c>
      <c r="E84" s="47" t="s">
        <v>245</v>
      </c>
      <c r="F84" s="52">
        <v>193000</v>
      </c>
      <c r="G84" s="23"/>
    </row>
    <row r="85" spans="1:7" ht="47.25">
      <c r="A85" s="46" t="s">
        <v>246</v>
      </c>
      <c r="B85" s="47" t="s">
        <v>7</v>
      </c>
      <c r="C85" s="47" t="s">
        <v>111</v>
      </c>
      <c r="D85" s="47" t="s">
        <v>209</v>
      </c>
      <c r="E85" s="47" t="s">
        <v>245</v>
      </c>
      <c r="F85" s="52">
        <v>193000</v>
      </c>
      <c r="G85" s="23"/>
    </row>
    <row r="86" spans="1:7" ht="45">
      <c r="A86" s="151" t="s">
        <v>269</v>
      </c>
      <c r="B86" s="47" t="s">
        <v>7</v>
      </c>
      <c r="C86" s="47" t="s">
        <v>111</v>
      </c>
      <c r="D86" s="47" t="s">
        <v>209</v>
      </c>
      <c r="E86" s="47"/>
      <c r="F86" s="52">
        <v>193000</v>
      </c>
      <c r="G86" s="23"/>
    </row>
    <row r="87" spans="1:7" ht="15">
      <c r="A87" s="150" t="s">
        <v>110</v>
      </c>
      <c r="B87" s="47" t="s">
        <v>7</v>
      </c>
      <c r="C87" s="47" t="s">
        <v>111</v>
      </c>
      <c r="D87" s="47"/>
      <c r="E87" s="47"/>
      <c r="F87" s="52">
        <v>647000</v>
      </c>
      <c r="G87" s="23"/>
    </row>
    <row r="88" spans="1:7" ht="15">
      <c r="A88" s="150" t="s">
        <v>264</v>
      </c>
      <c r="B88" s="47" t="s">
        <v>7</v>
      </c>
      <c r="C88" s="47" t="s">
        <v>19</v>
      </c>
      <c r="D88" s="47" t="s">
        <v>116</v>
      </c>
      <c r="E88" s="47" t="s">
        <v>270</v>
      </c>
      <c r="F88" s="52">
        <v>10000</v>
      </c>
      <c r="G88" s="23"/>
    </row>
    <row r="89" spans="1:7" ht="15.75">
      <c r="A89" s="156" t="s">
        <v>264</v>
      </c>
      <c r="B89" s="47" t="s">
        <v>7</v>
      </c>
      <c r="C89" s="47" t="s">
        <v>19</v>
      </c>
      <c r="D89" s="47" t="s">
        <v>116</v>
      </c>
      <c r="E89" s="47" t="s">
        <v>270</v>
      </c>
      <c r="F89" s="52">
        <v>10000</v>
      </c>
      <c r="G89" s="23"/>
    </row>
    <row r="90" spans="1:7" ht="15.75">
      <c r="A90" s="46" t="s">
        <v>271</v>
      </c>
      <c r="B90" s="47" t="s">
        <v>7</v>
      </c>
      <c r="C90" s="47" t="s">
        <v>19</v>
      </c>
      <c r="D90" s="47" t="s">
        <v>116</v>
      </c>
      <c r="E90" s="47" t="s">
        <v>270</v>
      </c>
      <c r="F90" s="52">
        <v>10000</v>
      </c>
      <c r="G90" s="23"/>
    </row>
    <row r="91" spans="1:7" ht="75">
      <c r="A91" s="150" t="s">
        <v>92</v>
      </c>
      <c r="B91" s="47" t="s">
        <v>7</v>
      </c>
      <c r="C91" s="47" t="s">
        <v>19</v>
      </c>
      <c r="D91" s="47" t="s">
        <v>116</v>
      </c>
      <c r="E91" s="47"/>
      <c r="F91" s="52">
        <v>10000</v>
      </c>
      <c r="G91" s="23"/>
    </row>
    <row r="92" spans="1:7" ht="15.75">
      <c r="A92" s="16" t="s">
        <v>18</v>
      </c>
      <c r="B92" s="47" t="s">
        <v>7</v>
      </c>
      <c r="C92" s="47" t="s">
        <v>19</v>
      </c>
      <c r="D92" s="47"/>
      <c r="E92" s="47"/>
      <c r="F92" s="52">
        <v>10000</v>
      </c>
      <c r="G92" s="23"/>
    </row>
    <row r="93" spans="1:7" ht="15">
      <c r="A93" s="150" t="s">
        <v>243</v>
      </c>
      <c r="B93" s="47" t="s">
        <v>7</v>
      </c>
      <c r="C93" s="47" t="s">
        <v>64</v>
      </c>
      <c r="D93" s="47" t="s">
        <v>221</v>
      </c>
      <c r="E93" s="47" t="s">
        <v>257</v>
      </c>
      <c r="F93" s="52">
        <v>3000</v>
      </c>
      <c r="G93" s="23"/>
    </row>
    <row r="94" spans="1:7" ht="15">
      <c r="A94" s="150" t="s">
        <v>243</v>
      </c>
      <c r="B94" s="47" t="s">
        <v>7</v>
      </c>
      <c r="C94" s="47" t="s">
        <v>64</v>
      </c>
      <c r="D94" s="47" t="s">
        <v>221</v>
      </c>
      <c r="E94" s="47" t="s">
        <v>257</v>
      </c>
      <c r="F94" s="52">
        <v>3000</v>
      </c>
      <c r="G94" s="23"/>
    </row>
    <row r="95" spans="1:7" ht="30">
      <c r="A95" s="150" t="s">
        <v>261</v>
      </c>
      <c r="B95" s="47" t="s">
        <v>7</v>
      </c>
      <c r="C95" s="47" t="s">
        <v>64</v>
      </c>
      <c r="D95" s="47" t="s">
        <v>221</v>
      </c>
      <c r="E95" s="47" t="s">
        <v>257</v>
      </c>
      <c r="F95" s="52">
        <v>3000</v>
      </c>
      <c r="G95" s="23"/>
    </row>
    <row r="96" spans="1:7" ht="15.75">
      <c r="A96" s="46" t="s">
        <v>264</v>
      </c>
      <c r="B96" s="47" t="s">
        <v>7</v>
      </c>
      <c r="C96" s="47" t="s">
        <v>64</v>
      </c>
      <c r="D96" s="47" t="s">
        <v>221</v>
      </c>
      <c r="E96" s="47" t="s">
        <v>272</v>
      </c>
      <c r="F96" s="52">
        <v>144638</v>
      </c>
      <c r="G96" s="23"/>
    </row>
    <row r="97" spans="1:7" ht="15.75">
      <c r="A97" s="46" t="s">
        <v>264</v>
      </c>
      <c r="B97" s="47" t="s">
        <v>7</v>
      </c>
      <c r="C97" s="47" t="s">
        <v>64</v>
      </c>
      <c r="D97" s="47" t="s">
        <v>221</v>
      </c>
      <c r="E97" s="47" t="s">
        <v>272</v>
      </c>
      <c r="F97" s="52">
        <v>144638</v>
      </c>
      <c r="G97" s="23"/>
    </row>
    <row r="98" spans="1:7" ht="30">
      <c r="A98" s="150" t="s">
        <v>273</v>
      </c>
      <c r="B98" s="47" t="s">
        <v>7</v>
      </c>
      <c r="C98" s="47" t="s">
        <v>64</v>
      </c>
      <c r="D98" s="47" t="s">
        <v>221</v>
      </c>
      <c r="E98" s="47" t="s">
        <v>272</v>
      </c>
      <c r="F98" s="52">
        <v>144638</v>
      </c>
      <c r="G98" s="23"/>
    </row>
    <row r="99" spans="1:7" ht="15">
      <c r="A99" s="150" t="s">
        <v>72</v>
      </c>
      <c r="B99" s="47" t="s">
        <v>7</v>
      </c>
      <c r="C99" s="47" t="s">
        <v>64</v>
      </c>
      <c r="D99" s="47" t="s">
        <v>221</v>
      </c>
      <c r="E99" s="47"/>
      <c r="F99" s="52">
        <v>147638</v>
      </c>
      <c r="G99" s="23"/>
    </row>
    <row r="100" spans="1:7" ht="28.5" customHeight="1" hidden="1">
      <c r="A100" s="150" t="s">
        <v>260</v>
      </c>
      <c r="B100" s="47" t="s">
        <v>7</v>
      </c>
      <c r="C100" s="47" t="s">
        <v>64</v>
      </c>
      <c r="D100" s="47" t="s">
        <v>231</v>
      </c>
      <c r="E100" s="47" t="s">
        <v>245</v>
      </c>
      <c r="F100" s="52">
        <v>700</v>
      </c>
      <c r="G100" s="23"/>
    </row>
    <row r="101" spans="1:7" ht="29.25" customHeight="1" hidden="1">
      <c r="A101" s="46" t="s">
        <v>260</v>
      </c>
      <c r="B101" s="47" t="s">
        <v>7</v>
      </c>
      <c r="C101" s="47" t="s">
        <v>64</v>
      </c>
      <c r="D101" s="47" t="s">
        <v>231</v>
      </c>
      <c r="E101" s="47" t="s">
        <v>245</v>
      </c>
      <c r="F101" s="52">
        <v>700</v>
      </c>
      <c r="G101" s="23"/>
    </row>
    <row r="102" spans="1:7" ht="45">
      <c r="A102" s="155" t="s">
        <v>246</v>
      </c>
      <c r="B102" s="47" t="s">
        <v>7</v>
      </c>
      <c r="C102" s="47" t="s">
        <v>64</v>
      </c>
      <c r="D102" s="47" t="s">
        <v>231</v>
      </c>
      <c r="E102" s="47" t="s">
        <v>245</v>
      </c>
      <c r="F102" s="52">
        <v>700</v>
      </c>
      <c r="G102" s="23"/>
    </row>
    <row r="103" spans="1:7" ht="118.5" customHeight="1">
      <c r="A103" s="142" t="s">
        <v>274</v>
      </c>
      <c r="B103" s="47" t="s">
        <v>7</v>
      </c>
      <c r="C103" s="47" t="s">
        <v>64</v>
      </c>
      <c r="D103" s="47" t="s">
        <v>231</v>
      </c>
      <c r="E103" s="47"/>
      <c r="F103" s="52">
        <v>700</v>
      </c>
      <c r="G103" s="23"/>
    </row>
    <row r="104" spans="1:7" s="127" customFormat="1" ht="15.75">
      <c r="A104" s="46" t="s">
        <v>72</v>
      </c>
      <c r="B104" s="47" t="s">
        <v>7</v>
      </c>
      <c r="C104" s="47" t="s">
        <v>64</v>
      </c>
      <c r="D104" s="47"/>
      <c r="E104" s="47"/>
      <c r="F104" s="52">
        <v>148338</v>
      </c>
      <c r="G104" s="126"/>
    </row>
    <row r="105" spans="1:7" ht="15.75">
      <c r="A105" s="46" t="s">
        <v>247</v>
      </c>
      <c r="B105" s="47" t="s">
        <v>7</v>
      </c>
      <c r="C105" s="47" t="s">
        <v>24</v>
      </c>
      <c r="D105" s="47" t="s">
        <v>230</v>
      </c>
      <c r="E105" s="47" t="s">
        <v>248</v>
      </c>
      <c r="F105" s="52">
        <v>182123.92</v>
      </c>
      <c r="G105" s="23" t="s">
        <v>224</v>
      </c>
    </row>
    <row r="106" spans="1:7" ht="15">
      <c r="A106" s="150" t="s">
        <v>247</v>
      </c>
      <c r="B106" s="47" t="s">
        <v>7</v>
      </c>
      <c r="C106" s="47" t="s">
        <v>24</v>
      </c>
      <c r="D106" s="47" t="s">
        <v>230</v>
      </c>
      <c r="E106" s="47" t="s">
        <v>248</v>
      </c>
      <c r="F106" s="52">
        <v>182123.92</v>
      </c>
      <c r="G106" s="23"/>
    </row>
    <row r="107" spans="1:7" ht="30">
      <c r="A107" s="150" t="s">
        <v>249</v>
      </c>
      <c r="B107" s="47" t="s">
        <v>7</v>
      </c>
      <c r="C107" s="47" t="s">
        <v>24</v>
      </c>
      <c r="D107" s="47" t="s">
        <v>230</v>
      </c>
      <c r="E107" s="47" t="s">
        <v>248</v>
      </c>
      <c r="F107" s="52">
        <v>182123.92</v>
      </c>
      <c r="G107" s="23"/>
    </row>
    <row r="108" spans="1:7" ht="15">
      <c r="A108" s="150" t="s">
        <v>253</v>
      </c>
      <c r="B108" s="47" t="s">
        <v>7</v>
      </c>
      <c r="C108" s="47" t="s">
        <v>24</v>
      </c>
      <c r="D108" s="47" t="s">
        <v>230</v>
      </c>
      <c r="E108" s="47" t="s">
        <v>254</v>
      </c>
      <c r="F108" s="52">
        <v>54976.08</v>
      </c>
      <c r="G108" s="23"/>
    </row>
    <row r="109" spans="1:7" ht="25.5" customHeight="1">
      <c r="A109" s="150" t="s">
        <v>253</v>
      </c>
      <c r="B109" s="47" t="s">
        <v>7</v>
      </c>
      <c r="C109" s="47" t="s">
        <v>24</v>
      </c>
      <c r="D109" s="47" t="s">
        <v>230</v>
      </c>
      <c r="E109" s="47" t="s">
        <v>254</v>
      </c>
      <c r="F109" s="52">
        <v>54976.08</v>
      </c>
      <c r="G109" s="23"/>
    </row>
    <row r="110" spans="1:7" ht="31.5" customHeight="1">
      <c r="A110" s="46" t="s">
        <v>255</v>
      </c>
      <c r="B110" s="47" t="s">
        <v>7</v>
      </c>
      <c r="C110" s="47" t="s">
        <v>24</v>
      </c>
      <c r="D110" s="47" t="s">
        <v>230</v>
      </c>
      <c r="E110" s="47" t="s">
        <v>254</v>
      </c>
      <c r="F110" s="52">
        <v>54976.08</v>
      </c>
      <c r="G110" s="23"/>
    </row>
    <row r="111" spans="1:7" ht="15">
      <c r="A111" s="150" t="s">
        <v>260</v>
      </c>
      <c r="B111" s="47" t="s">
        <v>7</v>
      </c>
      <c r="C111" s="47" t="s">
        <v>24</v>
      </c>
      <c r="D111" s="47" t="s">
        <v>230</v>
      </c>
      <c r="E111" s="47" t="s">
        <v>245</v>
      </c>
      <c r="F111" s="52">
        <v>14800</v>
      </c>
      <c r="G111" s="23"/>
    </row>
    <row r="112" spans="1:7" ht="29.25" customHeight="1">
      <c r="A112" s="46" t="s">
        <v>260</v>
      </c>
      <c r="B112" s="47" t="s">
        <v>7</v>
      </c>
      <c r="C112" s="47" t="s">
        <v>24</v>
      </c>
      <c r="D112" s="47" t="s">
        <v>230</v>
      </c>
      <c r="E112" s="47" t="s">
        <v>245</v>
      </c>
      <c r="F112" s="52">
        <v>14800</v>
      </c>
      <c r="G112" s="23"/>
    </row>
    <row r="113" spans="1:7" ht="45">
      <c r="A113" s="150" t="s">
        <v>246</v>
      </c>
      <c r="B113" s="47" t="s">
        <v>7</v>
      </c>
      <c r="C113" s="47" t="s">
        <v>24</v>
      </c>
      <c r="D113" s="47" t="s">
        <v>230</v>
      </c>
      <c r="E113" s="47" t="s">
        <v>245</v>
      </c>
      <c r="F113" s="52">
        <v>14800</v>
      </c>
      <c r="G113" s="23"/>
    </row>
    <row r="114" spans="1:7" ht="47.25">
      <c r="A114" s="46" t="s">
        <v>117</v>
      </c>
      <c r="B114" s="47" t="s">
        <v>7</v>
      </c>
      <c r="C114" s="47" t="s">
        <v>24</v>
      </c>
      <c r="D114" s="47" t="s">
        <v>230</v>
      </c>
      <c r="E114" s="47"/>
      <c r="F114" s="52">
        <v>251900</v>
      </c>
      <c r="G114" s="23"/>
    </row>
    <row r="115" spans="1:7" ht="15">
      <c r="A115" s="150" t="s">
        <v>23</v>
      </c>
      <c r="B115" s="47" t="s">
        <v>7</v>
      </c>
      <c r="C115" s="47" t="s">
        <v>24</v>
      </c>
      <c r="D115" s="47"/>
      <c r="E115" s="47"/>
      <c r="F115" s="52">
        <v>251900</v>
      </c>
      <c r="G115" s="23"/>
    </row>
    <row r="116" spans="1:7" ht="15.75">
      <c r="A116" s="46" t="s">
        <v>258</v>
      </c>
      <c r="B116" s="47" t="s">
        <v>7</v>
      </c>
      <c r="C116" s="47" t="s">
        <v>27</v>
      </c>
      <c r="D116" s="47" t="s">
        <v>181</v>
      </c>
      <c r="E116" s="47" t="s">
        <v>245</v>
      </c>
      <c r="F116" s="52">
        <v>10000</v>
      </c>
      <c r="G116" s="23"/>
    </row>
    <row r="117" spans="1:7" s="124" customFormat="1" ht="15.75">
      <c r="A117" s="145" t="s">
        <v>258</v>
      </c>
      <c r="B117" s="47" t="s">
        <v>7</v>
      </c>
      <c r="C117" s="47" t="s">
        <v>27</v>
      </c>
      <c r="D117" s="47" t="s">
        <v>181</v>
      </c>
      <c r="E117" s="47" t="s">
        <v>245</v>
      </c>
      <c r="F117" s="52">
        <v>10000</v>
      </c>
      <c r="G117" s="123"/>
    </row>
    <row r="118" spans="1:7" ht="47.25">
      <c r="A118" s="46" t="s">
        <v>246</v>
      </c>
      <c r="B118" s="47" t="s">
        <v>7</v>
      </c>
      <c r="C118" s="47" t="s">
        <v>27</v>
      </c>
      <c r="D118" s="47" t="s">
        <v>181</v>
      </c>
      <c r="E118" s="47" t="s">
        <v>245</v>
      </c>
      <c r="F118" s="52">
        <v>10000</v>
      </c>
      <c r="G118" s="23"/>
    </row>
    <row r="119" spans="1:7" ht="75">
      <c r="A119" s="153" t="s">
        <v>92</v>
      </c>
      <c r="B119" s="47" t="s">
        <v>7</v>
      </c>
      <c r="C119" s="47" t="s">
        <v>27</v>
      </c>
      <c r="D119" s="47" t="s">
        <v>181</v>
      </c>
      <c r="E119" s="47"/>
      <c r="F119" s="52">
        <v>10000</v>
      </c>
      <c r="G119" s="23"/>
    </row>
    <row r="120" spans="1:7" ht="15">
      <c r="A120" s="153" t="s">
        <v>260</v>
      </c>
      <c r="B120" s="47" t="s">
        <v>7</v>
      </c>
      <c r="C120" s="47" t="s">
        <v>27</v>
      </c>
      <c r="D120" s="47" t="s">
        <v>182</v>
      </c>
      <c r="E120" s="47" t="s">
        <v>245</v>
      </c>
      <c r="F120" s="52">
        <v>5000</v>
      </c>
      <c r="G120" s="23"/>
    </row>
    <row r="121" spans="1:7" ht="15">
      <c r="A121" s="153" t="s">
        <v>260</v>
      </c>
      <c r="B121" s="47" t="s">
        <v>7</v>
      </c>
      <c r="C121" s="47" t="s">
        <v>27</v>
      </c>
      <c r="D121" s="47" t="s">
        <v>182</v>
      </c>
      <c r="E121" s="47" t="s">
        <v>245</v>
      </c>
      <c r="F121" s="52">
        <v>5000</v>
      </c>
      <c r="G121" s="23"/>
    </row>
    <row r="122" spans="1:7" ht="45">
      <c r="A122" s="150" t="s">
        <v>246</v>
      </c>
      <c r="B122" s="47" t="s">
        <v>7</v>
      </c>
      <c r="C122" s="47" t="s">
        <v>27</v>
      </c>
      <c r="D122" s="47" t="s">
        <v>182</v>
      </c>
      <c r="E122" s="47" t="s">
        <v>245</v>
      </c>
      <c r="F122" s="52">
        <v>5000</v>
      </c>
      <c r="G122" s="23"/>
    </row>
    <row r="123" spans="1:7" ht="75">
      <c r="A123" s="153" t="s">
        <v>92</v>
      </c>
      <c r="B123" s="47" t="s">
        <v>7</v>
      </c>
      <c r="C123" s="47" t="s">
        <v>27</v>
      </c>
      <c r="D123" s="47" t="s">
        <v>182</v>
      </c>
      <c r="E123" s="47"/>
      <c r="F123" s="52">
        <v>5000</v>
      </c>
      <c r="G123" s="23"/>
    </row>
    <row r="124" spans="1:7" ht="47.25">
      <c r="A124" s="46" t="s">
        <v>73</v>
      </c>
      <c r="B124" s="47" t="s">
        <v>7</v>
      </c>
      <c r="C124" s="47" t="s">
        <v>27</v>
      </c>
      <c r="D124" s="47"/>
      <c r="E124" s="47"/>
      <c r="F124" s="52">
        <v>15000</v>
      </c>
      <c r="G124" s="38"/>
    </row>
    <row r="125" spans="1:7" ht="15.75">
      <c r="A125" s="46" t="s">
        <v>243</v>
      </c>
      <c r="B125" s="47" t="s">
        <v>7</v>
      </c>
      <c r="C125" s="47" t="s">
        <v>29</v>
      </c>
      <c r="D125" s="47" t="s">
        <v>181</v>
      </c>
      <c r="E125" s="47" t="s">
        <v>245</v>
      </c>
      <c r="F125" s="52">
        <v>15000</v>
      </c>
      <c r="G125" s="23"/>
    </row>
    <row r="126" spans="1:7" ht="15.75">
      <c r="A126" s="46" t="s">
        <v>243</v>
      </c>
      <c r="B126" s="47" t="s">
        <v>7</v>
      </c>
      <c r="C126" s="47" t="s">
        <v>29</v>
      </c>
      <c r="D126" s="47" t="s">
        <v>181</v>
      </c>
      <c r="E126" s="47" t="s">
        <v>245</v>
      </c>
      <c r="F126" s="52">
        <v>15000</v>
      </c>
      <c r="G126" s="23"/>
    </row>
    <row r="127" spans="1:7" ht="0.75" customHeight="1">
      <c r="A127" s="150" t="s">
        <v>259</v>
      </c>
      <c r="B127" s="47" t="s">
        <v>7</v>
      </c>
      <c r="C127" s="47" t="s">
        <v>29</v>
      </c>
      <c r="D127" s="47" t="s">
        <v>181</v>
      </c>
      <c r="E127" s="47" t="s">
        <v>245</v>
      </c>
      <c r="F127" s="52">
        <v>35000</v>
      </c>
      <c r="G127" s="23"/>
    </row>
    <row r="128" spans="1:7" ht="94.5" customHeight="1" hidden="1">
      <c r="A128" s="46" t="s">
        <v>259</v>
      </c>
      <c r="B128" s="47" t="s">
        <v>7</v>
      </c>
      <c r="C128" s="47" t="s">
        <v>29</v>
      </c>
      <c r="D128" s="47" t="s">
        <v>181</v>
      </c>
      <c r="E128" s="47" t="s">
        <v>245</v>
      </c>
      <c r="F128" s="52">
        <v>35000</v>
      </c>
      <c r="G128" s="23"/>
    </row>
    <row r="129" spans="1:7" ht="31.5" customHeight="1" hidden="1">
      <c r="A129" s="46" t="s">
        <v>246</v>
      </c>
      <c r="B129" s="47" t="s">
        <v>7</v>
      </c>
      <c r="C129" s="47" t="s">
        <v>29</v>
      </c>
      <c r="D129" s="47" t="s">
        <v>181</v>
      </c>
      <c r="E129" s="47" t="s">
        <v>245</v>
      </c>
      <c r="F129" s="52">
        <v>50000</v>
      </c>
      <c r="G129" s="23"/>
    </row>
    <row r="130" spans="1:7" ht="75">
      <c r="A130" s="150" t="s">
        <v>92</v>
      </c>
      <c r="B130" s="47" t="s">
        <v>7</v>
      </c>
      <c r="C130" s="47" t="s">
        <v>29</v>
      </c>
      <c r="D130" s="47" t="s">
        <v>181</v>
      </c>
      <c r="E130" s="47"/>
      <c r="F130" s="52">
        <v>50000</v>
      </c>
      <c r="G130" s="23"/>
    </row>
    <row r="131" spans="1:7" ht="15.75">
      <c r="A131" s="46" t="s">
        <v>28</v>
      </c>
      <c r="B131" s="47" t="s">
        <v>7</v>
      </c>
      <c r="C131" s="47" t="s">
        <v>29</v>
      </c>
      <c r="D131" s="47"/>
      <c r="E131" s="47"/>
      <c r="F131" s="52">
        <v>50000</v>
      </c>
      <c r="G131" s="23"/>
    </row>
    <row r="132" spans="1:7" ht="29.25" customHeight="1">
      <c r="A132" s="46" t="s">
        <v>258</v>
      </c>
      <c r="B132" s="47" t="s">
        <v>7</v>
      </c>
      <c r="C132" s="47" t="s">
        <v>32</v>
      </c>
      <c r="D132" s="47" t="s">
        <v>183</v>
      </c>
      <c r="E132" s="47" t="s">
        <v>245</v>
      </c>
      <c r="F132" s="52">
        <v>3212255.01</v>
      </c>
      <c r="G132" s="23"/>
    </row>
    <row r="133" spans="1:7" ht="15">
      <c r="A133" s="150" t="s">
        <v>258</v>
      </c>
      <c r="B133" s="47" t="s">
        <v>7</v>
      </c>
      <c r="C133" s="47" t="s">
        <v>32</v>
      </c>
      <c r="D133" s="47" t="s">
        <v>183</v>
      </c>
      <c r="E133" s="47" t="s">
        <v>245</v>
      </c>
      <c r="F133" s="52">
        <v>3212255.01</v>
      </c>
      <c r="G133" s="23"/>
    </row>
    <row r="134" spans="1:7" ht="45">
      <c r="A134" s="150" t="s">
        <v>246</v>
      </c>
      <c r="B134" s="47" t="s">
        <v>7</v>
      </c>
      <c r="C134" s="47" t="s">
        <v>32</v>
      </c>
      <c r="D134" s="47" t="s">
        <v>183</v>
      </c>
      <c r="E134" s="47" t="s">
        <v>245</v>
      </c>
      <c r="F134" s="52">
        <v>3212255.01</v>
      </c>
      <c r="G134" s="23"/>
    </row>
    <row r="135" spans="1:7" ht="75">
      <c r="A135" s="150" t="s">
        <v>92</v>
      </c>
      <c r="B135" s="47" t="s">
        <v>7</v>
      </c>
      <c r="C135" s="47" t="s">
        <v>32</v>
      </c>
      <c r="D135" s="47" t="s">
        <v>183</v>
      </c>
      <c r="E135" s="47"/>
      <c r="F135" s="52">
        <v>3212255.01</v>
      </c>
      <c r="G135" s="23"/>
    </row>
    <row r="136" spans="1:7" ht="15.75">
      <c r="A136" s="46" t="s">
        <v>260</v>
      </c>
      <c r="B136" s="47" t="s">
        <v>7</v>
      </c>
      <c r="C136" s="47" t="s">
        <v>32</v>
      </c>
      <c r="D136" s="47" t="s">
        <v>184</v>
      </c>
      <c r="E136" s="47" t="s">
        <v>245</v>
      </c>
      <c r="F136" s="52">
        <v>5000</v>
      </c>
      <c r="G136" s="23"/>
    </row>
    <row r="137" spans="1:7" ht="42.75" customHeight="1" hidden="1">
      <c r="A137" s="150" t="s">
        <v>260</v>
      </c>
      <c r="B137" s="47" t="s">
        <v>7</v>
      </c>
      <c r="C137" s="47" t="s">
        <v>32</v>
      </c>
      <c r="D137" s="47" t="s">
        <v>184</v>
      </c>
      <c r="E137" s="47" t="s">
        <v>245</v>
      </c>
      <c r="F137" s="52">
        <v>5000</v>
      </c>
      <c r="G137" s="23"/>
    </row>
    <row r="138" spans="1:7" ht="85.5" customHeight="1" hidden="1">
      <c r="A138" s="153" t="s">
        <v>246</v>
      </c>
      <c r="B138" s="47" t="s">
        <v>7</v>
      </c>
      <c r="C138" s="47" t="s">
        <v>32</v>
      </c>
      <c r="D138" s="47" t="s">
        <v>184</v>
      </c>
      <c r="E138" s="47" t="s">
        <v>245</v>
      </c>
      <c r="F138" s="52">
        <v>5000</v>
      </c>
      <c r="G138" s="23"/>
    </row>
    <row r="139" spans="1:7" ht="94.5" customHeight="1" hidden="1">
      <c r="A139" s="46" t="s">
        <v>92</v>
      </c>
      <c r="B139" s="47" t="s">
        <v>7</v>
      </c>
      <c r="C139" s="47" t="s">
        <v>32</v>
      </c>
      <c r="D139" s="47" t="s">
        <v>184</v>
      </c>
      <c r="E139" s="47"/>
      <c r="F139" s="52">
        <v>5000</v>
      </c>
      <c r="G139" s="38"/>
    </row>
    <row r="140" spans="1:7" ht="30.75" customHeight="1" hidden="1">
      <c r="A140" s="46" t="s">
        <v>258</v>
      </c>
      <c r="B140" s="47" t="s">
        <v>7</v>
      </c>
      <c r="C140" s="47" t="s">
        <v>32</v>
      </c>
      <c r="D140" s="47" t="s">
        <v>185</v>
      </c>
      <c r="E140" s="47" t="s">
        <v>245</v>
      </c>
      <c r="F140" s="52">
        <v>500000</v>
      </c>
      <c r="G140" s="23"/>
    </row>
    <row r="141" spans="1:7" ht="71.25" customHeight="1" hidden="1">
      <c r="A141" s="150" t="s">
        <v>258</v>
      </c>
      <c r="B141" s="47" t="s">
        <v>7</v>
      </c>
      <c r="C141" s="47" t="s">
        <v>32</v>
      </c>
      <c r="D141" s="47" t="s">
        <v>185</v>
      </c>
      <c r="E141" s="47" t="s">
        <v>245</v>
      </c>
      <c r="F141" s="52">
        <v>500000</v>
      </c>
      <c r="G141" s="23"/>
    </row>
    <row r="142" spans="1:7" ht="94.5" customHeight="1" hidden="1">
      <c r="A142" s="46" t="s">
        <v>246</v>
      </c>
      <c r="B142" s="47" t="s">
        <v>7</v>
      </c>
      <c r="C142" s="47" t="s">
        <v>32</v>
      </c>
      <c r="D142" s="47" t="s">
        <v>185</v>
      </c>
      <c r="E142" s="47" t="s">
        <v>245</v>
      </c>
      <c r="F142" s="52">
        <v>500000</v>
      </c>
      <c r="G142" s="23"/>
    </row>
    <row r="143" spans="1:7" ht="85.5" customHeight="1" hidden="1">
      <c r="A143" s="150" t="s">
        <v>92</v>
      </c>
      <c r="B143" s="47" t="s">
        <v>7</v>
      </c>
      <c r="C143" s="47" t="s">
        <v>32</v>
      </c>
      <c r="D143" s="47" t="s">
        <v>185</v>
      </c>
      <c r="E143" s="47"/>
      <c r="F143" s="52">
        <v>500000</v>
      </c>
      <c r="G143" s="23"/>
    </row>
    <row r="144" spans="1:7" ht="93.75" customHeight="1" hidden="1">
      <c r="A144" s="46" t="s">
        <v>260</v>
      </c>
      <c r="B144" s="47" t="s">
        <v>7</v>
      </c>
      <c r="C144" s="47" t="s">
        <v>32</v>
      </c>
      <c r="D144" s="47" t="s">
        <v>186</v>
      </c>
      <c r="E144" s="47" t="s">
        <v>245</v>
      </c>
      <c r="F144" s="52">
        <v>5000</v>
      </c>
      <c r="G144" s="23"/>
    </row>
    <row r="145" spans="1:7" ht="31.5" customHeight="1" hidden="1">
      <c r="A145" s="46" t="s">
        <v>260</v>
      </c>
      <c r="B145" s="47" t="s">
        <v>7</v>
      </c>
      <c r="C145" s="47" t="s">
        <v>32</v>
      </c>
      <c r="D145" s="47" t="s">
        <v>186</v>
      </c>
      <c r="E145" s="47" t="s">
        <v>245</v>
      </c>
      <c r="F145" s="52">
        <v>5000</v>
      </c>
      <c r="G145" s="23"/>
    </row>
    <row r="146" spans="1:7" ht="45">
      <c r="A146" s="150" t="s">
        <v>246</v>
      </c>
      <c r="B146" s="47" t="s">
        <v>7</v>
      </c>
      <c r="C146" s="47" t="s">
        <v>32</v>
      </c>
      <c r="D146" s="47" t="s">
        <v>186</v>
      </c>
      <c r="E146" s="47" t="s">
        <v>245</v>
      </c>
      <c r="F146" s="52">
        <v>5000</v>
      </c>
      <c r="G146" s="23"/>
    </row>
    <row r="147" spans="1:7" ht="75">
      <c r="A147" s="153" t="s">
        <v>92</v>
      </c>
      <c r="B147" s="47" t="s">
        <v>7</v>
      </c>
      <c r="C147" s="47" t="s">
        <v>32</v>
      </c>
      <c r="D147" s="47" t="s">
        <v>186</v>
      </c>
      <c r="E147" s="47"/>
      <c r="F147" s="52">
        <v>5000</v>
      </c>
      <c r="G147" s="23"/>
    </row>
    <row r="148" spans="1:7" ht="15">
      <c r="A148" s="150" t="s">
        <v>61</v>
      </c>
      <c r="B148" s="47" t="s">
        <v>7</v>
      </c>
      <c r="C148" s="47" t="s">
        <v>32</v>
      </c>
      <c r="D148" s="47"/>
      <c r="E148" s="47"/>
      <c r="F148" s="52">
        <v>3722255.01</v>
      </c>
      <c r="G148" s="23"/>
    </row>
    <row r="149" spans="1:7" ht="15">
      <c r="A149" s="150" t="s">
        <v>243</v>
      </c>
      <c r="B149" s="47" t="s">
        <v>7</v>
      </c>
      <c r="C149" s="47" t="s">
        <v>63</v>
      </c>
      <c r="D149" s="157">
        <v>4050049999</v>
      </c>
      <c r="E149" s="47" t="s">
        <v>245</v>
      </c>
      <c r="F149" s="52">
        <v>10000</v>
      </c>
      <c r="G149" s="23"/>
    </row>
    <row r="150" spans="1:7" ht="15.75">
      <c r="A150" s="46" t="s">
        <v>243</v>
      </c>
      <c r="B150" s="47" t="s">
        <v>7</v>
      </c>
      <c r="C150" s="47" t="s">
        <v>63</v>
      </c>
      <c r="D150" s="47" t="s">
        <v>187</v>
      </c>
      <c r="E150" s="47" t="s">
        <v>245</v>
      </c>
      <c r="F150" s="52">
        <v>10000</v>
      </c>
      <c r="G150" s="23"/>
    </row>
    <row r="151" spans="1:7" ht="45">
      <c r="A151" s="153" t="s">
        <v>246</v>
      </c>
      <c r="B151" s="47" t="s">
        <v>7</v>
      </c>
      <c r="C151" s="47" t="s">
        <v>63</v>
      </c>
      <c r="D151" s="47" t="s">
        <v>187</v>
      </c>
      <c r="E151" s="47" t="s">
        <v>245</v>
      </c>
      <c r="F151" s="52">
        <v>10000</v>
      </c>
      <c r="G151" s="23"/>
    </row>
    <row r="152" spans="1:7" ht="94.5">
      <c r="A152" s="46" t="s">
        <v>92</v>
      </c>
      <c r="B152" s="47" t="s">
        <v>7</v>
      </c>
      <c r="C152" s="47" t="s">
        <v>63</v>
      </c>
      <c r="D152" s="47" t="s">
        <v>187</v>
      </c>
      <c r="E152" s="47"/>
      <c r="F152" s="52">
        <v>10000</v>
      </c>
      <c r="G152" s="23"/>
    </row>
    <row r="153" spans="1:7" ht="15">
      <c r="A153" s="153" t="s">
        <v>74</v>
      </c>
      <c r="B153" s="47" t="s">
        <v>7</v>
      </c>
      <c r="C153" s="47" t="s">
        <v>63</v>
      </c>
      <c r="D153" s="47"/>
      <c r="E153" s="47"/>
      <c r="F153" s="52">
        <v>10000</v>
      </c>
      <c r="G153" s="23"/>
    </row>
    <row r="154" spans="1:7" ht="15">
      <c r="A154" s="150" t="s">
        <v>258</v>
      </c>
      <c r="B154" s="47" t="s">
        <v>7</v>
      </c>
      <c r="C154" s="47" t="s">
        <v>76</v>
      </c>
      <c r="D154" s="47" t="s">
        <v>179</v>
      </c>
      <c r="E154" s="47" t="s">
        <v>245</v>
      </c>
      <c r="F154" s="52">
        <v>10000</v>
      </c>
      <c r="G154" s="23"/>
    </row>
    <row r="155" spans="1:7" ht="14.25" customHeight="1">
      <c r="A155" s="142" t="s">
        <v>258</v>
      </c>
      <c r="B155" s="47" t="s">
        <v>7</v>
      </c>
      <c r="C155" s="47" t="s">
        <v>76</v>
      </c>
      <c r="D155" s="47" t="s">
        <v>179</v>
      </c>
      <c r="E155" s="47" t="s">
        <v>245</v>
      </c>
      <c r="F155" s="52">
        <v>10000</v>
      </c>
      <c r="G155" s="23"/>
    </row>
    <row r="156" spans="1:7" ht="45">
      <c r="A156" s="150" t="s">
        <v>246</v>
      </c>
      <c r="B156" s="47" t="s">
        <v>7</v>
      </c>
      <c r="C156" s="47" t="s">
        <v>76</v>
      </c>
      <c r="D156" s="47" t="s">
        <v>179</v>
      </c>
      <c r="E156" s="47" t="s">
        <v>245</v>
      </c>
      <c r="F156" s="52">
        <v>10000</v>
      </c>
      <c r="G156" s="23"/>
    </row>
    <row r="157" spans="1:7" ht="75">
      <c r="A157" s="150" t="s">
        <v>92</v>
      </c>
      <c r="B157" s="47" t="s">
        <v>7</v>
      </c>
      <c r="C157" s="47" t="s">
        <v>76</v>
      </c>
      <c r="D157" s="47" t="s">
        <v>179</v>
      </c>
      <c r="E157" s="47"/>
      <c r="F157" s="52">
        <v>10000</v>
      </c>
      <c r="G157" s="23"/>
    </row>
    <row r="158" spans="1:7" ht="15.75">
      <c r="A158" s="46" t="s">
        <v>75</v>
      </c>
      <c r="B158" s="47" t="s">
        <v>7</v>
      </c>
      <c r="C158" s="47" t="s">
        <v>76</v>
      </c>
      <c r="D158" s="47"/>
      <c r="E158" s="47"/>
      <c r="F158" s="52">
        <v>10000</v>
      </c>
      <c r="G158" s="23"/>
    </row>
    <row r="159" spans="1:7" ht="15">
      <c r="A159" s="150" t="s">
        <v>263</v>
      </c>
      <c r="B159" s="47" t="s">
        <v>7</v>
      </c>
      <c r="C159" s="47" t="s">
        <v>35</v>
      </c>
      <c r="D159" s="47" t="s">
        <v>189</v>
      </c>
      <c r="E159" s="47" t="s">
        <v>245</v>
      </c>
      <c r="F159" s="52">
        <v>233000</v>
      </c>
      <c r="G159" s="23"/>
    </row>
    <row r="160" spans="1:7" ht="15.75">
      <c r="A160" s="46" t="s">
        <v>263</v>
      </c>
      <c r="B160" s="47" t="s">
        <v>7</v>
      </c>
      <c r="C160" s="47" t="s">
        <v>35</v>
      </c>
      <c r="D160" s="47" t="s">
        <v>189</v>
      </c>
      <c r="E160" s="47" t="s">
        <v>245</v>
      </c>
      <c r="F160" s="52">
        <v>233000</v>
      </c>
      <c r="G160" s="23"/>
    </row>
    <row r="161" spans="1:7" ht="15">
      <c r="A161" s="146" t="s">
        <v>258</v>
      </c>
      <c r="B161" s="47" t="s">
        <v>7</v>
      </c>
      <c r="C161" s="47" t="s">
        <v>35</v>
      </c>
      <c r="D161" s="47" t="s">
        <v>189</v>
      </c>
      <c r="E161" s="47" t="s">
        <v>245</v>
      </c>
      <c r="F161" s="52">
        <v>10000</v>
      </c>
      <c r="G161" s="23"/>
    </row>
    <row r="162" spans="1:7" ht="15">
      <c r="A162" s="150" t="s">
        <v>258</v>
      </c>
      <c r="B162" s="47" t="s">
        <v>7</v>
      </c>
      <c r="C162" s="47" t="s">
        <v>35</v>
      </c>
      <c r="D162" s="47" t="s">
        <v>189</v>
      </c>
      <c r="E162" s="47" t="s">
        <v>245</v>
      </c>
      <c r="F162" s="52">
        <v>10000</v>
      </c>
      <c r="G162" s="23"/>
    </row>
    <row r="163" spans="1:7" ht="15">
      <c r="A163" s="153" t="s">
        <v>243</v>
      </c>
      <c r="B163" s="47" t="s">
        <v>7</v>
      </c>
      <c r="C163" s="47" t="s">
        <v>35</v>
      </c>
      <c r="D163" s="47" t="s">
        <v>189</v>
      </c>
      <c r="E163" s="47" t="s">
        <v>245</v>
      </c>
      <c r="F163" s="52">
        <v>10000</v>
      </c>
      <c r="G163" s="23"/>
    </row>
    <row r="164" spans="1:7" ht="15">
      <c r="A164" s="150" t="s">
        <v>243</v>
      </c>
      <c r="B164" s="47" t="s">
        <v>7</v>
      </c>
      <c r="C164" s="47" t="s">
        <v>35</v>
      </c>
      <c r="D164" s="47" t="s">
        <v>189</v>
      </c>
      <c r="E164" s="47" t="s">
        <v>245</v>
      </c>
      <c r="F164" s="52">
        <v>10000</v>
      </c>
      <c r="G164" s="23"/>
    </row>
    <row r="165" spans="1:7" ht="15">
      <c r="A165" s="150" t="s">
        <v>260</v>
      </c>
      <c r="B165" s="47" t="s">
        <v>7</v>
      </c>
      <c r="C165" s="47" t="s">
        <v>35</v>
      </c>
      <c r="D165" s="47" t="s">
        <v>189</v>
      </c>
      <c r="E165" s="47" t="s">
        <v>245</v>
      </c>
      <c r="F165" s="52">
        <v>2000</v>
      </c>
      <c r="G165" s="23"/>
    </row>
    <row r="166" spans="1:7" ht="15.75">
      <c r="A166" s="46" t="s">
        <v>260</v>
      </c>
      <c r="B166" s="47" t="s">
        <v>7</v>
      </c>
      <c r="C166" s="47" t="s">
        <v>35</v>
      </c>
      <c r="D166" s="47" t="s">
        <v>189</v>
      </c>
      <c r="E166" s="47" t="s">
        <v>245</v>
      </c>
      <c r="F166" s="52">
        <v>2000</v>
      </c>
      <c r="G166" s="23"/>
    </row>
    <row r="167" spans="1:7" ht="45">
      <c r="A167" s="150" t="s">
        <v>246</v>
      </c>
      <c r="B167" s="47" t="s">
        <v>7</v>
      </c>
      <c r="C167" s="47" t="s">
        <v>35</v>
      </c>
      <c r="D167" s="47" t="s">
        <v>189</v>
      </c>
      <c r="E167" s="47" t="s">
        <v>245</v>
      </c>
      <c r="F167" s="52">
        <v>255000</v>
      </c>
      <c r="G167" s="23"/>
    </row>
    <row r="168" spans="1:7" ht="75">
      <c r="A168" s="153" t="s">
        <v>92</v>
      </c>
      <c r="B168" s="47" t="s">
        <v>7</v>
      </c>
      <c r="C168" s="47" t="s">
        <v>35</v>
      </c>
      <c r="D168" s="47" t="s">
        <v>189</v>
      </c>
      <c r="E168" s="47"/>
      <c r="F168" s="52">
        <v>255000</v>
      </c>
      <c r="G168" s="23"/>
    </row>
    <row r="169" spans="1:7" ht="15.75">
      <c r="A169" s="142" t="s">
        <v>243</v>
      </c>
      <c r="B169" s="47" t="s">
        <v>7</v>
      </c>
      <c r="C169" s="47" t="s">
        <v>35</v>
      </c>
      <c r="D169" s="47" t="s">
        <v>222</v>
      </c>
      <c r="E169" s="47" t="s">
        <v>245</v>
      </c>
      <c r="F169" s="52">
        <v>24000</v>
      </c>
      <c r="G169" s="23"/>
    </row>
    <row r="170" spans="1:7" ht="15">
      <c r="A170" s="150" t="s">
        <v>243</v>
      </c>
      <c r="B170" s="47" t="s">
        <v>7</v>
      </c>
      <c r="C170" s="47" t="s">
        <v>35</v>
      </c>
      <c r="D170" s="47" t="s">
        <v>222</v>
      </c>
      <c r="E170" s="47" t="s">
        <v>245</v>
      </c>
      <c r="F170" s="52">
        <v>24000</v>
      </c>
      <c r="G170" s="23"/>
    </row>
    <row r="171" spans="1:7" ht="36" customHeight="1">
      <c r="A171" s="153" t="s">
        <v>246</v>
      </c>
      <c r="B171" s="47" t="s">
        <v>7</v>
      </c>
      <c r="C171" s="47" t="s">
        <v>35</v>
      </c>
      <c r="D171" s="47" t="s">
        <v>222</v>
      </c>
      <c r="E171" s="47" t="s">
        <v>245</v>
      </c>
      <c r="F171" s="52">
        <v>24000</v>
      </c>
      <c r="G171" s="23"/>
    </row>
    <row r="172" spans="1:7" ht="94.5">
      <c r="A172" s="46" t="s">
        <v>92</v>
      </c>
      <c r="B172" s="47" t="s">
        <v>7</v>
      </c>
      <c r="C172" s="47" t="s">
        <v>35</v>
      </c>
      <c r="D172" s="47" t="s">
        <v>222</v>
      </c>
      <c r="E172" s="47"/>
      <c r="F172" s="52">
        <v>24000</v>
      </c>
      <c r="G172" s="23"/>
    </row>
    <row r="173" spans="1:7" ht="15">
      <c r="A173" s="150" t="s">
        <v>77</v>
      </c>
      <c r="B173" s="47" t="s">
        <v>7</v>
      </c>
      <c r="C173" s="47" t="s">
        <v>35</v>
      </c>
      <c r="D173" s="47"/>
      <c r="E173" s="47"/>
      <c r="F173" s="52">
        <v>279000</v>
      </c>
      <c r="G173" s="23"/>
    </row>
    <row r="174" spans="1:7" ht="15">
      <c r="A174" s="153" t="s">
        <v>260</v>
      </c>
      <c r="B174" s="47" t="s">
        <v>7</v>
      </c>
      <c r="C174" s="47" t="s">
        <v>37</v>
      </c>
      <c r="D174" s="47" t="s">
        <v>188</v>
      </c>
      <c r="E174" s="47" t="s">
        <v>245</v>
      </c>
      <c r="F174" s="52">
        <v>22400</v>
      </c>
      <c r="G174" s="23"/>
    </row>
    <row r="175" spans="1:7" ht="15.75">
      <c r="A175" s="142" t="s">
        <v>260</v>
      </c>
      <c r="B175" s="47" t="s">
        <v>7</v>
      </c>
      <c r="C175" s="47" t="s">
        <v>37</v>
      </c>
      <c r="D175" s="47" t="s">
        <v>188</v>
      </c>
      <c r="E175" s="47" t="s">
        <v>245</v>
      </c>
      <c r="F175" s="52">
        <v>22400</v>
      </c>
      <c r="G175" s="23"/>
    </row>
    <row r="176" spans="1:7" ht="45">
      <c r="A176" s="150" t="s">
        <v>246</v>
      </c>
      <c r="B176" s="47" t="s">
        <v>7</v>
      </c>
      <c r="C176" s="47" t="s">
        <v>37</v>
      </c>
      <c r="D176" s="47" t="s">
        <v>188</v>
      </c>
      <c r="E176" s="47" t="s">
        <v>245</v>
      </c>
      <c r="F176" s="52">
        <v>22400</v>
      </c>
      <c r="G176" s="23"/>
    </row>
    <row r="177" spans="1:7" ht="75">
      <c r="A177" s="153" t="s">
        <v>92</v>
      </c>
      <c r="B177" s="47" t="s">
        <v>7</v>
      </c>
      <c r="C177" s="47" t="s">
        <v>37</v>
      </c>
      <c r="D177" s="47" t="s">
        <v>188</v>
      </c>
      <c r="E177" s="47"/>
      <c r="F177" s="52">
        <v>22400</v>
      </c>
      <c r="G177" s="23"/>
    </row>
    <row r="178" spans="1:7" ht="15.75">
      <c r="A178" s="46" t="s">
        <v>243</v>
      </c>
      <c r="B178" s="47" t="s">
        <v>7</v>
      </c>
      <c r="C178" s="47" t="s">
        <v>37</v>
      </c>
      <c r="D178" s="47" t="s">
        <v>190</v>
      </c>
      <c r="E178" s="47" t="s">
        <v>245</v>
      </c>
      <c r="F178" s="52">
        <v>30000</v>
      </c>
      <c r="G178" s="23"/>
    </row>
    <row r="179" spans="1:7" ht="15.75">
      <c r="A179" s="46" t="s">
        <v>243</v>
      </c>
      <c r="B179" s="47" t="s">
        <v>7</v>
      </c>
      <c r="C179" s="47" t="s">
        <v>37</v>
      </c>
      <c r="D179" s="47" t="s">
        <v>190</v>
      </c>
      <c r="E179" s="47" t="s">
        <v>245</v>
      </c>
      <c r="F179" s="52">
        <v>30000</v>
      </c>
      <c r="G179" s="23"/>
    </row>
    <row r="180" spans="1:7" ht="47.25">
      <c r="A180" s="71" t="s">
        <v>246</v>
      </c>
      <c r="B180" s="47" t="s">
        <v>7</v>
      </c>
      <c r="C180" s="47" t="s">
        <v>37</v>
      </c>
      <c r="D180" s="47" t="s">
        <v>190</v>
      </c>
      <c r="E180" s="47" t="s">
        <v>245</v>
      </c>
      <c r="F180" s="52">
        <v>30000</v>
      </c>
      <c r="G180" s="23"/>
    </row>
    <row r="181" spans="1:7" ht="75">
      <c r="A181" s="158" t="s">
        <v>92</v>
      </c>
      <c r="B181" s="47" t="s">
        <v>7</v>
      </c>
      <c r="C181" s="47" t="s">
        <v>37</v>
      </c>
      <c r="D181" s="47" t="s">
        <v>190</v>
      </c>
      <c r="E181" s="47"/>
      <c r="F181" s="52">
        <v>30000</v>
      </c>
      <c r="G181" s="23"/>
    </row>
    <row r="182" spans="1:7" ht="15">
      <c r="A182" s="150" t="s">
        <v>258</v>
      </c>
      <c r="B182" s="47" t="s">
        <v>7</v>
      </c>
      <c r="C182" s="47" t="s">
        <v>37</v>
      </c>
      <c r="D182" s="47" t="s">
        <v>191</v>
      </c>
      <c r="E182" s="47" t="s">
        <v>245</v>
      </c>
      <c r="F182" s="52">
        <v>59900</v>
      </c>
      <c r="G182" s="23"/>
    </row>
    <row r="183" spans="1:7" ht="15.75">
      <c r="A183" s="46" t="s">
        <v>258</v>
      </c>
      <c r="B183" s="47" t="s">
        <v>7</v>
      </c>
      <c r="C183" s="47" t="s">
        <v>37</v>
      </c>
      <c r="D183" s="47" t="s">
        <v>191</v>
      </c>
      <c r="E183" s="47" t="s">
        <v>245</v>
      </c>
      <c r="F183" s="52">
        <v>199200</v>
      </c>
      <c r="G183" s="23"/>
    </row>
    <row r="184" spans="1:7" ht="26.25" customHeight="1">
      <c r="A184" s="153" t="s">
        <v>258</v>
      </c>
      <c r="B184" s="47" t="s">
        <v>7</v>
      </c>
      <c r="C184" s="47" t="s">
        <v>37</v>
      </c>
      <c r="D184" s="47" t="s">
        <v>191</v>
      </c>
      <c r="E184" s="47" t="s">
        <v>245</v>
      </c>
      <c r="F184" s="52">
        <v>259100</v>
      </c>
      <c r="G184" s="23"/>
    </row>
    <row r="185" spans="1:7" ht="45">
      <c r="A185" s="153" t="s">
        <v>246</v>
      </c>
      <c r="B185" s="47" t="s">
        <v>7</v>
      </c>
      <c r="C185" s="47" t="s">
        <v>37</v>
      </c>
      <c r="D185" s="47" t="s">
        <v>191</v>
      </c>
      <c r="E185" s="47" t="s">
        <v>245</v>
      </c>
      <c r="F185" s="52">
        <v>259100</v>
      </c>
      <c r="G185" s="23"/>
    </row>
    <row r="186" spans="1:7" ht="75">
      <c r="A186" s="153" t="s">
        <v>92</v>
      </c>
      <c r="B186" s="47" t="s">
        <v>7</v>
      </c>
      <c r="C186" s="47" t="s">
        <v>37</v>
      </c>
      <c r="D186" s="47" t="s">
        <v>191</v>
      </c>
      <c r="E186" s="47"/>
      <c r="F186" s="52">
        <v>259100</v>
      </c>
      <c r="G186" s="23"/>
    </row>
    <row r="187" spans="1:7" ht="21" customHeight="1">
      <c r="A187" s="153" t="s">
        <v>243</v>
      </c>
      <c r="B187" s="47" t="s">
        <v>7</v>
      </c>
      <c r="C187" s="47" t="s">
        <v>37</v>
      </c>
      <c r="D187" s="47" t="s">
        <v>192</v>
      </c>
      <c r="E187" s="47" t="s">
        <v>245</v>
      </c>
      <c r="F187" s="52">
        <v>5000</v>
      </c>
      <c r="G187" s="23"/>
    </row>
    <row r="188" spans="1:7" ht="57" customHeight="1" hidden="1">
      <c r="A188" s="153" t="s">
        <v>243</v>
      </c>
      <c r="B188" s="47" t="s">
        <v>7</v>
      </c>
      <c r="C188" s="47" t="s">
        <v>37</v>
      </c>
      <c r="D188" s="47" t="s">
        <v>192</v>
      </c>
      <c r="E188" s="47" t="s">
        <v>245</v>
      </c>
      <c r="F188" s="52">
        <v>5000</v>
      </c>
      <c r="G188" s="23"/>
    </row>
    <row r="189" spans="1:7" ht="14.25" customHeight="1" hidden="1">
      <c r="A189" s="153" t="s">
        <v>246</v>
      </c>
      <c r="B189" s="47" t="s">
        <v>7</v>
      </c>
      <c r="C189" s="47" t="s">
        <v>37</v>
      </c>
      <c r="D189" s="47" t="s">
        <v>192</v>
      </c>
      <c r="E189" s="47" t="s">
        <v>245</v>
      </c>
      <c r="F189" s="52">
        <v>5000</v>
      </c>
      <c r="G189" s="23"/>
    </row>
    <row r="190" spans="1:7" ht="57" customHeight="1" hidden="1">
      <c r="A190" s="153" t="s">
        <v>92</v>
      </c>
      <c r="B190" s="47" t="s">
        <v>7</v>
      </c>
      <c r="C190" s="47" t="s">
        <v>37</v>
      </c>
      <c r="D190" s="47" t="s">
        <v>192</v>
      </c>
      <c r="E190" s="47"/>
      <c r="F190" s="52">
        <v>5000</v>
      </c>
      <c r="G190" s="23"/>
    </row>
    <row r="191" spans="1:6" ht="15">
      <c r="A191" s="150" t="s">
        <v>263</v>
      </c>
      <c r="B191" s="47" t="s">
        <v>7</v>
      </c>
      <c r="C191" s="47" t="s">
        <v>37</v>
      </c>
      <c r="D191" s="47" t="s">
        <v>220</v>
      </c>
      <c r="E191" s="47" t="s">
        <v>245</v>
      </c>
      <c r="F191" s="49">
        <v>183374</v>
      </c>
    </row>
    <row r="192" spans="1:6" ht="15">
      <c r="A192" s="159" t="s">
        <v>263</v>
      </c>
      <c r="B192" s="161">
        <v>985</v>
      </c>
      <c r="C192" s="161">
        <v>503</v>
      </c>
      <c r="D192" s="161">
        <v>5080049999</v>
      </c>
      <c r="E192" s="159">
        <v>244</v>
      </c>
      <c r="F192" s="160">
        <v>183374</v>
      </c>
    </row>
    <row r="193" spans="1:7" ht="15">
      <c r="A193" s="159" t="s">
        <v>258</v>
      </c>
      <c r="B193" s="161">
        <v>985</v>
      </c>
      <c r="C193" s="161">
        <v>503</v>
      </c>
      <c r="D193" s="161">
        <v>5080049999</v>
      </c>
      <c r="E193" s="159">
        <v>244</v>
      </c>
      <c r="F193" s="160">
        <v>81000</v>
      </c>
      <c r="G193" s="23"/>
    </row>
    <row r="194" spans="1:6" ht="15">
      <c r="A194" s="159" t="s">
        <v>258</v>
      </c>
      <c r="B194" s="161">
        <v>985</v>
      </c>
      <c r="C194" s="161">
        <v>503</v>
      </c>
      <c r="D194" s="161">
        <v>5080049999</v>
      </c>
      <c r="E194" s="159">
        <v>244</v>
      </c>
      <c r="F194" s="162">
        <v>81000</v>
      </c>
    </row>
    <row r="195" spans="1:6" ht="15">
      <c r="A195" s="159" t="s">
        <v>243</v>
      </c>
      <c r="B195" s="161">
        <v>985</v>
      </c>
      <c r="C195" s="161">
        <v>503</v>
      </c>
      <c r="D195" s="161">
        <v>5080049999</v>
      </c>
      <c r="E195" s="159">
        <v>244</v>
      </c>
      <c r="F195" s="162">
        <v>30000</v>
      </c>
    </row>
    <row r="196" spans="1:6" ht="15">
      <c r="A196" s="159" t="s">
        <v>243</v>
      </c>
      <c r="B196" s="161">
        <v>985</v>
      </c>
      <c r="C196" s="161">
        <v>503</v>
      </c>
      <c r="D196" s="161">
        <v>5080049999</v>
      </c>
      <c r="E196" s="159">
        <v>244</v>
      </c>
      <c r="F196" s="160">
        <v>30000</v>
      </c>
    </row>
    <row r="197" spans="1:6" ht="15">
      <c r="A197" s="159" t="s">
        <v>260</v>
      </c>
      <c r="B197" s="161">
        <v>985</v>
      </c>
      <c r="C197" s="161">
        <v>503</v>
      </c>
      <c r="D197" s="161">
        <v>5080049999</v>
      </c>
      <c r="E197" s="159">
        <v>244</v>
      </c>
      <c r="F197" s="160">
        <v>10000</v>
      </c>
    </row>
    <row r="198" spans="1:6" ht="15">
      <c r="A198" s="159" t="s">
        <v>260</v>
      </c>
      <c r="B198" s="161">
        <v>985</v>
      </c>
      <c r="C198" s="161">
        <v>503</v>
      </c>
      <c r="D198" s="161">
        <v>5080049999</v>
      </c>
      <c r="E198" s="159">
        <v>244</v>
      </c>
      <c r="F198" s="160">
        <v>10000</v>
      </c>
    </row>
    <row r="199" spans="1:6" ht="45">
      <c r="A199" s="163" t="s">
        <v>246</v>
      </c>
      <c r="B199" s="161">
        <v>985</v>
      </c>
      <c r="C199" s="161">
        <v>503</v>
      </c>
      <c r="D199" s="161">
        <v>5080049999</v>
      </c>
      <c r="E199" s="159">
        <v>244</v>
      </c>
      <c r="F199" s="160">
        <v>304374</v>
      </c>
    </row>
    <row r="200" spans="1:6" ht="75">
      <c r="A200" s="163" t="s">
        <v>92</v>
      </c>
      <c r="B200" s="161">
        <v>985</v>
      </c>
      <c r="C200" s="161">
        <v>503</v>
      </c>
      <c r="D200" s="161">
        <v>5080049999</v>
      </c>
      <c r="E200" s="159"/>
      <c r="F200" s="160">
        <v>304374</v>
      </c>
    </row>
    <row r="201" spans="1:6" ht="15">
      <c r="A201" s="159" t="s">
        <v>36</v>
      </c>
      <c r="B201" s="161">
        <v>985</v>
      </c>
      <c r="C201" s="161">
        <v>503</v>
      </c>
      <c r="D201" s="161"/>
      <c r="E201" s="159"/>
      <c r="F201" s="160">
        <v>620874</v>
      </c>
    </row>
    <row r="202" spans="1:6" ht="15">
      <c r="A202" s="159" t="s">
        <v>260</v>
      </c>
      <c r="B202" s="161">
        <v>985</v>
      </c>
      <c r="C202" s="161">
        <v>801</v>
      </c>
      <c r="D202" s="161">
        <v>5010049999</v>
      </c>
      <c r="E202" s="159">
        <v>244</v>
      </c>
      <c r="F202" s="160">
        <v>10000</v>
      </c>
    </row>
    <row r="203" spans="1:6" ht="15">
      <c r="A203" s="159" t="s">
        <v>260</v>
      </c>
      <c r="B203" s="161">
        <v>985</v>
      </c>
      <c r="C203" s="161">
        <v>801</v>
      </c>
      <c r="D203" s="161">
        <v>5010049999</v>
      </c>
      <c r="E203" s="159">
        <v>244</v>
      </c>
      <c r="F203" s="160">
        <v>10000</v>
      </c>
    </row>
    <row r="204" spans="1:6" ht="45">
      <c r="A204" s="163" t="s">
        <v>246</v>
      </c>
      <c r="B204" s="161">
        <v>985</v>
      </c>
      <c r="C204" s="161">
        <v>801</v>
      </c>
      <c r="D204" s="161">
        <v>5010049999</v>
      </c>
      <c r="E204" s="159">
        <v>244</v>
      </c>
      <c r="F204" s="160">
        <v>10000</v>
      </c>
    </row>
    <row r="205" spans="1:6" ht="75">
      <c r="A205" s="163" t="s">
        <v>92</v>
      </c>
      <c r="B205" s="161">
        <v>985</v>
      </c>
      <c r="C205" s="161">
        <v>801</v>
      </c>
      <c r="D205" s="161">
        <v>5010049999</v>
      </c>
      <c r="E205" s="159"/>
      <c r="F205" s="160">
        <v>10000</v>
      </c>
    </row>
    <row r="206" spans="1:6" ht="15">
      <c r="A206" s="159" t="s">
        <v>258</v>
      </c>
      <c r="B206" s="161">
        <v>985</v>
      </c>
      <c r="C206" s="161">
        <v>801</v>
      </c>
      <c r="D206" s="161">
        <v>8010049999</v>
      </c>
      <c r="E206" s="159">
        <v>244</v>
      </c>
      <c r="F206" s="160">
        <v>371480</v>
      </c>
    </row>
    <row r="207" spans="1:6" ht="15">
      <c r="A207" s="159" t="s">
        <v>258</v>
      </c>
      <c r="B207" s="161">
        <v>985</v>
      </c>
      <c r="C207" s="161">
        <v>801</v>
      </c>
      <c r="D207" s="161">
        <v>8010049999</v>
      </c>
      <c r="E207" s="159">
        <v>244</v>
      </c>
      <c r="F207" s="160">
        <v>371480</v>
      </c>
    </row>
    <row r="208" spans="1:6" ht="15">
      <c r="A208" s="159" t="s">
        <v>264</v>
      </c>
      <c r="B208" s="161">
        <v>985</v>
      </c>
      <c r="C208" s="161">
        <v>801</v>
      </c>
      <c r="D208" s="161">
        <v>8010049999</v>
      </c>
      <c r="E208" s="159">
        <v>244</v>
      </c>
      <c r="F208" s="160">
        <v>9980</v>
      </c>
    </row>
    <row r="209" spans="1:6" ht="15">
      <c r="A209" s="159" t="s">
        <v>264</v>
      </c>
      <c r="B209" s="161">
        <v>985</v>
      </c>
      <c r="C209" s="161">
        <v>801</v>
      </c>
      <c r="D209" s="161">
        <v>8010049999</v>
      </c>
      <c r="E209" s="159">
        <v>244</v>
      </c>
      <c r="F209" s="160">
        <v>9980</v>
      </c>
    </row>
    <row r="210" spans="1:6" ht="15">
      <c r="A210" s="159" t="s">
        <v>259</v>
      </c>
      <c r="B210" s="161">
        <v>985</v>
      </c>
      <c r="C210" s="161">
        <v>801</v>
      </c>
      <c r="D210" s="161">
        <v>8010049999</v>
      </c>
      <c r="E210" s="159">
        <v>244</v>
      </c>
      <c r="F210" s="160">
        <v>5000</v>
      </c>
    </row>
    <row r="211" spans="1:6" ht="15">
      <c r="A211" s="159" t="s">
        <v>259</v>
      </c>
      <c r="B211" s="161">
        <v>985</v>
      </c>
      <c r="C211" s="161">
        <v>801</v>
      </c>
      <c r="D211" s="161">
        <v>8010049999</v>
      </c>
      <c r="E211" s="159">
        <v>244</v>
      </c>
      <c r="F211" s="160">
        <v>5000</v>
      </c>
    </row>
    <row r="212" spans="1:6" ht="15">
      <c r="A212" s="159" t="s">
        <v>260</v>
      </c>
      <c r="B212" s="161">
        <v>985</v>
      </c>
      <c r="C212" s="161">
        <v>801</v>
      </c>
      <c r="D212" s="161">
        <v>8010049999</v>
      </c>
      <c r="E212" s="159">
        <v>244</v>
      </c>
      <c r="F212" s="160">
        <v>12020</v>
      </c>
    </row>
    <row r="213" spans="1:6" ht="15">
      <c r="A213" s="159" t="s">
        <v>260</v>
      </c>
      <c r="B213" s="161">
        <v>985</v>
      </c>
      <c r="C213" s="161">
        <v>801</v>
      </c>
      <c r="D213" s="161">
        <v>8010049999</v>
      </c>
      <c r="E213" s="159">
        <v>244</v>
      </c>
      <c r="F213" s="160">
        <v>12020</v>
      </c>
    </row>
    <row r="214" spans="1:6" ht="45">
      <c r="A214" s="163" t="s">
        <v>246</v>
      </c>
      <c r="B214" s="161">
        <v>985</v>
      </c>
      <c r="C214" s="161">
        <v>801</v>
      </c>
      <c r="D214" s="161">
        <v>8010049999</v>
      </c>
      <c r="E214" s="159">
        <v>244</v>
      </c>
      <c r="F214" s="160">
        <v>398480</v>
      </c>
    </row>
    <row r="215" spans="1:6" ht="15">
      <c r="A215" s="159" t="s">
        <v>264</v>
      </c>
      <c r="B215" s="161">
        <v>985</v>
      </c>
      <c r="C215" s="161">
        <v>801</v>
      </c>
      <c r="D215" s="161">
        <v>8010049999</v>
      </c>
      <c r="E215" s="159">
        <v>853</v>
      </c>
      <c r="F215" s="164">
        <v>300</v>
      </c>
    </row>
    <row r="216" spans="1:6" ht="15">
      <c r="A216" s="159" t="s">
        <v>264</v>
      </c>
      <c r="B216" s="161">
        <v>985</v>
      </c>
      <c r="C216" s="161">
        <v>801</v>
      </c>
      <c r="D216" s="161">
        <v>8010049999</v>
      </c>
      <c r="E216" s="159">
        <v>853</v>
      </c>
      <c r="F216" s="164">
        <v>300</v>
      </c>
    </row>
    <row r="217" spans="1:6" ht="15">
      <c r="A217" s="159" t="s">
        <v>268</v>
      </c>
      <c r="B217" s="161">
        <v>985</v>
      </c>
      <c r="C217" s="161">
        <v>801</v>
      </c>
      <c r="D217" s="161">
        <v>8010049999</v>
      </c>
      <c r="E217" s="159">
        <v>853</v>
      </c>
      <c r="F217" s="164">
        <v>300</v>
      </c>
    </row>
    <row r="218" spans="1:6" ht="75">
      <c r="A218" s="163" t="s">
        <v>92</v>
      </c>
      <c r="B218" s="161">
        <v>985</v>
      </c>
      <c r="C218" s="161">
        <v>801</v>
      </c>
      <c r="D218" s="161">
        <v>8010049999</v>
      </c>
      <c r="E218" s="159"/>
      <c r="F218" s="160">
        <v>398780</v>
      </c>
    </row>
    <row r="219" spans="1:6" ht="15">
      <c r="A219" s="159" t="s">
        <v>247</v>
      </c>
      <c r="B219" s="161">
        <v>985</v>
      </c>
      <c r="C219" s="161">
        <v>801</v>
      </c>
      <c r="D219" s="161" t="s">
        <v>195</v>
      </c>
      <c r="E219" s="159">
        <v>111</v>
      </c>
      <c r="F219" s="160">
        <v>2290333</v>
      </c>
    </row>
    <row r="220" spans="1:6" ht="15">
      <c r="A220" s="159" t="s">
        <v>247</v>
      </c>
      <c r="B220" s="161">
        <v>985</v>
      </c>
      <c r="C220" s="161">
        <v>801</v>
      </c>
      <c r="D220" s="161" t="s">
        <v>195</v>
      </c>
      <c r="E220" s="159">
        <v>111</v>
      </c>
      <c r="F220" s="160">
        <v>2290333</v>
      </c>
    </row>
    <row r="221" spans="1:6" ht="15">
      <c r="A221" s="159" t="s">
        <v>275</v>
      </c>
      <c r="B221" s="161">
        <v>985</v>
      </c>
      <c r="C221" s="161">
        <v>801</v>
      </c>
      <c r="D221" s="161" t="s">
        <v>195</v>
      </c>
      <c r="E221" s="159">
        <v>111</v>
      </c>
      <c r="F221" s="160">
        <v>2290333</v>
      </c>
    </row>
    <row r="222" spans="1:6" ht="15">
      <c r="A222" s="159" t="s">
        <v>253</v>
      </c>
      <c r="B222" s="161">
        <v>985</v>
      </c>
      <c r="C222" s="161">
        <v>801</v>
      </c>
      <c r="D222" s="161" t="s">
        <v>195</v>
      </c>
      <c r="E222" s="159">
        <v>119</v>
      </c>
      <c r="F222" s="160">
        <v>500765</v>
      </c>
    </row>
    <row r="223" spans="1:6" ht="15">
      <c r="A223" s="159" t="s">
        <v>253</v>
      </c>
      <c r="B223" s="161">
        <v>985</v>
      </c>
      <c r="C223" s="161">
        <v>801</v>
      </c>
      <c r="D223" s="161" t="s">
        <v>195</v>
      </c>
      <c r="E223" s="159">
        <v>119</v>
      </c>
      <c r="F223" s="160">
        <v>500765</v>
      </c>
    </row>
    <row r="224" spans="1:6" ht="45">
      <c r="A224" s="163" t="s">
        <v>276</v>
      </c>
      <c r="B224" s="161">
        <v>985</v>
      </c>
      <c r="C224" s="161">
        <v>801</v>
      </c>
      <c r="D224" s="161" t="s">
        <v>195</v>
      </c>
      <c r="E224" s="159">
        <v>119</v>
      </c>
      <c r="F224" s="160">
        <v>500765</v>
      </c>
    </row>
    <row r="225" spans="1:6" ht="15">
      <c r="A225" s="159" t="s">
        <v>263</v>
      </c>
      <c r="B225" s="161">
        <v>985</v>
      </c>
      <c r="C225" s="161">
        <v>801</v>
      </c>
      <c r="D225" s="161" t="s">
        <v>195</v>
      </c>
      <c r="E225" s="159">
        <v>244</v>
      </c>
      <c r="F225" s="160">
        <v>81795</v>
      </c>
    </row>
    <row r="226" spans="1:6" ht="15">
      <c r="A226" s="159" t="s">
        <v>263</v>
      </c>
      <c r="B226" s="161">
        <v>985</v>
      </c>
      <c r="C226" s="161">
        <v>801</v>
      </c>
      <c r="D226" s="161" t="s">
        <v>195</v>
      </c>
      <c r="E226" s="159">
        <v>244</v>
      </c>
      <c r="F226" s="160">
        <v>171000</v>
      </c>
    </row>
    <row r="227" spans="1:6" ht="15">
      <c r="A227" s="159" t="s">
        <v>263</v>
      </c>
      <c r="B227" s="161">
        <v>985</v>
      </c>
      <c r="C227" s="161">
        <v>801</v>
      </c>
      <c r="D227" s="161" t="s">
        <v>195</v>
      </c>
      <c r="E227" s="159">
        <v>244</v>
      </c>
      <c r="F227" s="160">
        <v>252795</v>
      </c>
    </row>
    <row r="228" spans="1:6" ht="15">
      <c r="A228" s="159" t="s">
        <v>258</v>
      </c>
      <c r="B228" s="161">
        <v>985</v>
      </c>
      <c r="C228" s="161">
        <v>801</v>
      </c>
      <c r="D228" s="161" t="s">
        <v>195</v>
      </c>
      <c r="E228" s="159">
        <v>244</v>
      </c>
      <c r="F228" s="160">
        <v>10000</v>
      </c>
    </row>
    <row r="229" spans="1:6" ht="15">
      <c r="A229" s="159" t="s">
        <v>258</v>
      </c>
      <c r="B229" s="161">
        <v>985</v>
      </c>
      <c r="C229" s="161">
        <v>801</v>
      </c>
      <c r="D229" s="161" t="s">
        <v>195</v>
      </c>
      <c r="E229" s="159">
        <v>244</v>
      </c>
      <c r="F229" s="160">
        <v>10000</v>
      </c>
    </row>
    <row r="230" spans="1:6" ht="15">
      <c r="A230" s="159" t="s">
        <v>243</v>
      </c>
      <c r="B230" s="161">
        <v>985</v>
      </c>
      <c r="C230" s="161">
        <v>801</v>
      </c>
      <c r="D230" s="161" t="s">
        <v>195</v>
      </c>
      <c r="E230" s="159">
        <v>244</v>
      </c>
      <c r="F230" s="160">
        <v>5000</v>
      </c>
    </row>
    <row r="231" spans="1:6" ht="15">
      <c r="A231" s="159" t="s">
        <v>243</v>
      </c>
      <c r="B231" s="161">
        <v>985</v>
      </c>
      <c r="C231" s="161">
        <v>801</v>
      </c>
      <c r="D231" s="161" t="s">
        <v>195</v>
      </c>
      <c r="E231" s="159">
        <v>244</v>
      </c>
      <c r="F231" s="160">
        <v>5000</v>
      </c>
    </row>
    <row r="232" spans="1:6" ht="15">
      <c r="A232" s="159" t="s">
        <v>260</v>
      </c>
      <c r="B232" s="161">
        <v>985</v>
      </c>
      <c r="C232" s="161">
        <v>801</v>
      </c>
      <c r="D232" s="161" t="s">
        <v>195</v>
      </c>
      <c r="E232" s="159">
        <v>244</v>
      </c>
      <c r="F232" s="160">
        <v>10000</v>
      </c>
    </row>
    <row r="233" spans="1:6" ht="15">
      <c r="A233" s="159" t="s">
        <v>260</v>
      </c>
      <c r="B233" s="161">
        <v>985</v>
      </c>
      <c r="C233" s="161">
        <v>801</v>
      </c>
      <c r="D233" s="161" t="s">
        <v>195</v>
      </c>
      <c r="E233" s="159">
        <v>244</v>
      </c>
      <c r="F233" s="160">
        <v>10000</v>
      </c>
    </row>
    <row r="234" spans="1:6" ht="45">
      <c r="A234" s="163" t="s">
        <v>246</v>
      </c>
      <c r="B234" s="161">
        <v>985</v>
      </c>
      <c r="C234" s="161">
        <v>801</v>
      </c>
      <c r="D234" s="161" t="s">
        <v>195</v>
      </c>
      <c r="E234" s="159">
        <v>244</v>
      </c>
      <c r="F234" s="160">
        <v>277795</v>
      </c>
    </row>
    <row r="235" spans="1:6" ht="45">
      <c r="A235" s="163" t="s">
        <v>277</v>
      </c>
      <c r="B235" s="161">
        <v>985</v>
      </c>
      <c r="C235" s="161">
        <v>801</v>
      </c>
      <c r="D235" s="161" t="s">
        <v>195</v>
      </c>
      <c r="E235" s="159"/>
      <c r="F235" s="160">
        <v>3068893</v>
      </c>
    </row>
    <row r="236" spans="1:6" ht="15">
      <c r="A236" s="159" t="s">
        <v>39</v>
      </c>
      <c r="B236" s="161">
        <v>985</v>
      </c>
      <c r="C236" s="161">
        <v>801</v>
      </c>
      <c r="D236" s="161"/>
      <c r="E236" s="159"/>
      <c r="F236" s="160">
        <v>3477673</v>
      </c>
    </row>
    <row r="237" spans="1:6" ht="15">
      <c r="A237" s="159" t="s">
        <v>264</v>
      </c>
      <c r="B237" s="161">
        <v>985</v>
      </c>
      <c r="C237" s="161">
        <v>804</v>
      </c>
      <c r="D237" s="161">
        <v>8030049999</v>
      </c>
      <c r="E237" s="159">
        <v>244</v>
      </c>
      <c r="F237" s="160">
        <v>27000</v>
      </c>
    </row>
    <row r="238" spans="1:6" ht="15">
      <c r="A238" s="159" t="s">
        <v>264</v>
      </c>
      <c r="B238" s="161">
        <v>985</v>
      </c>
      <c r="C238" s="161">
        <v>804</v>
      </c>
      <c r="D238" s="161">
        <v>8030049999</v>
      </c>
      <c r="E238" s="159">
        <v>244</v>
      </c>
      <c r="F238" s="160">
        <v>27000</v>
      </c>
    </row>
    <row r="239" spans="1:6" ht="45">
      <c r="A239" s="163" t="s">
        <v>246</v>
      </c>
      <c r="B239" s="161">
        <v>985</v>
      </c>
      <c r="C239" s="161">
        <v>804</v>
      </c>
      <c r="D239" s="161">
        <v>8030049999</v>
      </c>
      <c r="E239" s="159">
        <v>244</v>
      </c>
      <c r="F239" s="160">
        <v>27000</v>
      </c>
    </row>
    <row r="240" spans="1:6" ht="75">
      <c r="A240" s="163" t="s">
        <v>92</v>
      </c>
      <c r="B240" s="161">
        <v>985</v>
      </c>
      <c r="C240" s="161">
        <v>804</v>
      </c>
      <c r="D240" s="161">
        <v>8030049999</v>
      </c>
      <c r="E240" s="159"/>
      <c r="F240" s="160">
        <v>27000</v>
      </c>
    </row>
    <row r="241" spans="1:6" ht="15">
      <c r="A241" s="159" t="s">
        <v>260</v>
      </c>
      <c r="B241" s="161">
        <v>985</v>
      </c>
      <c r="C241" s="161">
        <v>804</v>
      </c>
      <c r="D241" s="161">
        <v>8040049999</v>
      </c>
      <c r="E241" s="159">
        <v>244</v>
      </c>
      <c r="F241" s="160">
        <v>8500</v>
      </c>
    </row>
    <row r="242" spans="1:6" ht="15">
      <c r="A242" s="159" t="s">
        <v>260</v>
      </c>
      <c r="B242" s="161">
        <v>985</v>
      </c>
      <c r="C242" s="161">
        <v>804</v>
      </c>
      <c r="D242" s="161">
        <v>8040049999</v>
      </c>
      <c r="E242" s="159">
        <v>244</v>
      </c>
      <c r="F242" s="160">
        <v>8500</v>
      </c>
    </row>
    <row r="243" spans="1:6" ht="45">
      <c r="A243" s="163" t="s">
        <v>246</v>
      </c>
      <c r="B243" s="161">
        <v>985</v>
      </c>
      <c r="C243" s="161">
        <v>804</v>
      </c>
      <c r="D243" s="161">
        <v>8040049999</v>
      </c>
      <c r="E243" s="159">
        <v>244</v>
      </c>
      <c r="F243" s="160">
        <v>8500</v>
      </c>
    </row>
    <row r="244" spans="1:6" ht="75">
      <c r="A244" s="163" t="s">
        <v>92</v>
      </c>
      <c r="B244" s="161">
        <v>985</v>
      </c>
      <c r="C244" s="161">
        <v>804</v>
      </c>
      <c r="D244" s="161">
        <v>8040049999</v>
      </c>
      <c r="E244" s="159"/>
      <c r="F244" s="160">
        <v>8500</v>
      </c>
    </row>
    <row r="245" spans="1:6" ht="15">
      <c r="A245" s="159" t="s">
        <v>79</v>
      </c>
      <c r="B245" s="161">
        <v>985</v>
      </c>
      <c r="C245" s="161">
        <v>804</v>
      </c>
      <c r="D245" s="161"/>
      <c r="E245" s="159"/>
      <c r="F245" s="160">
        <v>35500</v>
      </c>
    </row>
    <row r="246" spans="1:6" ht="30">
      <c r="A246" s="163" t="s">
        <v>278</v>
      </c>
      <c r="B246" s="161">
        <v>985</v>
      </c>
      <c r="C246" s="161">
        <v>1001</v>
      </c>
      <c r="D246" s="161">
        <v>960049999</v>
      </c>
      <c r="E246" s="159">
        <v>312</v>
      </c>
      <c r="F246" s="160">
        <v>573684</v>
      </c>
    </row>
    <row r="247" spans="1:6" ht="30">
      <c r="A247" s="163" t="s">
        <v>278</v>
      </c>
      <c r="B247" s="161">
        <v>985</v>
      </c>
      <c r="C247" s="161">
        <v>1001</v>
      </c>
      <c r="D247" s="161">
        <v>960049999</v>
      </c>
      <c r="E247" s="159">
        <v>312</v>
      </c>
      <c r="F247" s="160">
        <v>573684</v>
      </c>
    </row>
    <row r="248" spans="1:6" ht="15">
      <c r="A248" s="159" t="s">
        <v>279</v>
      </c>
      <c r="B248" s="161">
        <v>985</v>
      </c>
      <c r="C248" s="161">
        <v>1001</v>
      </c>
      <c r="D248" s="161">
        <v>960049999</v>
      </c>
      <c r="E248" s="159">
        <v>312</v>
      </c>
      <c r="F248" s="160">
        <v>573684</v>
      </c>
    </row>
    <row r="249" spans="1:6" ht="75">
      <c r="A249" s="163" t="s">
        <v>92</v>
      </c>
      <c r="B249" s="161">
        <v>985</v>
      </c>
      <c r="C249" s="161">
        <v>1001</v>
      </c>
      <c r="D249" s="161">
        <v>960049999</v>
      </c>
      <c r="E249" s="159"/>
      <c r="F249" s="160">
        <v>573684</v>
      </c>
    </row>
    <row r="250" spans="1:6" ht="15">
      <c r="A250" s="159" t="s">
        <v>82</v>
      </c>
      <c r="B250" s="161">
        <v>985</v>
      </c>
      <c r="C250" s="161">
        <v>1001</v>
      </c>
      <c r="D250" s="161"/>
      <c r="E250" s="159"/>
      <c r="F250" s="160">
        <v>573684</v>
      </c>
    </row>
    <row r="251" spans="1:6" ht="15">
      <c r="A251" s="159" t="s">
        <v>243</v>
      </c>
      <c r="B251" s="161">
        <v>985</v>
      </c>
      <c r="C251" s="161">
        <v>1101</v>
      </c>
      <c r="D251" s="161">
        <v>8050049999</v>
      </c>
      <c r="E251" s="159">
        <v>244</v>
      </c>
      <c r="F251" s="160">
        <v>289330</v>
      </c>
    </row>
    <row r="252" spans="1:6" ht="15">
      <c r="A252" s="159" t="s">
        <v>243</v>
      </c>
      <c r="B252" s="161">
        <v>985</v>
      </c>
      <c r="C252" s="161">
        <v>1101</v>
      </c>
      <c r="D252" s="161">
        <v>8050049999</v>
      </c>
      <c r="E252" s="159">
        <v>244</v>
      </c>
      <c r="F252" s="160">
        <v>289330</v>
      </c>
    </row>
    <row r="253" spans="1:6" ht="45">
      <c r="A253" s="163" t="s">
        <v>246</v>
      </c>
      <c r="B253" s="161">
        <v>985</v>
      </c>
      <c r="C253" s="161">
        <v>1101</v>
      </c>
      <c r="D253" s="161">
        <v>8050049999</v>
      </c>
      <c r="E253" s="159">
        <v>244</v>
      </c>
      <c r="F253" s="160">
        <v>289330</v>
      </c>
    </row>
    <row r="254" spans="1:6" ht="75">
      <c r="A254" s="163" t="s">
        <v>92</v>
      </c>
      <c r="B254" s="161">
        <v>985</v>
      </c>
      <c r="C254" s="161">
        <v>1101</v>
      </c>
      <c r="D254" s="161">
        <v>8050049999</v>
      </c>
      <c r="E254" s="159"/>
      <c r="F254" s="160">
        <v>289330</v>
      </c>
    </row>
    <row r="255" spans="1:6" ht="15">
      <c r="A255" s="159" t="s">
        <v>84</v>
      </c>
      <c r="B255" s="161">
        <v>985</v>
      </c>
      <c r="C255" s="161">
        <v>1101</v>
      </c>
      <c r="D255" s="161"/>
      <c r="E255" s="159"/>
      <c r="F255" s="160">
        <v>289330</v>
      </c>
    </row>
    <row r="256" spans="1:6" ht="15">
      <c r="A256" s="159" t="s">
        <v>243</v>
      </c>
      <c r="B256" s="161">
        <v>985</v>
      </c>
      <c r="C256" s="161">
        <v>1202</v>
      </c>
      <c r="D256" s="161">
        <v>970049999</v>
      </c>
      <c r="E256" s="159">
        <v>244</v>
      </c>
      <c r="F256" s="160">
        <v>16000</v>
      </c>
    </row>
    <row r="257" spans="1:6" ht="15">
      <c r="A257" s="159" t="s">
        <v>243</v>
      </c>
      <c r="B257" s="161">
        <v>985</v>
      </c>
      <c r="C257" s="161">
        <v>1202</v>
      </c>
      <c r="D257" s="161">
        <v>970049999</v>
      </c>
      <c r="E257" s="159">
        <v>244</v>
      </c>
      <c r="F257" s="160">
        <v>16000</v>
      </c>
    </row>
    <row r="258" spans="1:6" ht="45">
      <c r="A258" s="163" t="s">
        <v>246</v>
      </c>
      <c r="B258" s="161">
        <v>985</v>
      </c>
      <c r="C258" s="161">
        <v>1202</v>
      </c>
      <c r="D258" s="161">
        <v>970049999</v>
      </c>
      <c r="E258" s="159">
        <v>244</v>
      </c>
      <c r="F258" s="160">
        <v>16000</v>
      </c>
    </row>
    <row r="259" spans="1:6" ht="75">
      <c r="A259" s="163" t="s">
        <v>92</v>
      </c>
      <c r="B259" s="161">
        <v>985</v>
      </c>
      <c r="C259" s="161">
        <v>1202</v>
      </c>
      <c r="D259" s="161">
        <v>970049999</v>
      </c>
      <c r="E259" s="159"/>
      <c r="F259" s="160">
        <v>16000</v>
      </c>
    </row>
    <row r="260" spans="1:6" ht="15">
      <c r="A260" s="159" t="s">
        <v>49</v>
      </c>
      <c r="B260" s="161">
        <v>985</v>
      </c>
      <c r="C260" s="161">
        <v>1202</v>
      </c>
      <c r="D260" s="161"/>
      <c r="E260" s="159"/>
      <c r="F260" s="160">
        <v>16000</v>
      </c>
    </row>
    <row r="261" spans="1:6" ht="15">
      <c r="A261" s="159" t="s">
        <v>264</v>
      </c>
      <c r="B261" s="161">
        <v>985</v>
      </c>
      <c r="C261" s="161">
        <v>1301</v>
      </c>
      <c r="D261" s="161">
        <v>950049999</v>
      </c>
      <c r="E261" s="159">
        <v>730</v>
      </c>
      <c r="F261" s="160">
        <v>10000</v>
      </c>
    </row>
    <row r="262" spans="1:6" ht="15">
      <c r="A262" s="159" t="s">
        <v>264</v>
      </c>
      <c r="B262" s="161">
        <v>985</v>
      </c>
      <c r="C262" s="161">
        <v>1301</v>
      </c>
      <c r="D262" s="161">
        <v>950049999</v>
      </c>
      <c r="E262" s="159">
        <v>730</v>
      </c>
      <c r="F262" s="160">
        <v>10000</v>
      </c>
    </row>
    <row r="263" spans="1:6" ht="15">
      <c r="A263" s="159" t="s">
        <v>280</v>
      </c>
      <c r="B263" s="161">
        <v>985</v>
      </c>
      <c r="C263" s="161">
        <v>1301</v>
      </c>
      <c r="D263" s="161">
        <v>950049999</v>
      </c>
      <c r="E263" s="159">
        <v>730</v>
      </c>
      <c r="F263" s="160">
        <v>10000</v>
      </c>
    </row>
    <row r="264" spans="1:6" ht="75">
      <c r="A264" s="163" t="s">
        <v>92</v>
      </c>
      <c r="B264" s="161">
        <v>985</v>
      </c>
      <c r="C264" s="161">
        <v>1301</v>
      </c>
      <c r="D264" s="161">
        <v>950049999</v>
      </c>
      <c r="E264" s="159"/>
      <c r="F264" s="160">
        <v>10000</v>
      </c>
    </row>
    <row r="265" spans="1:6" ht="30">
      <c r="A265" s="163" t="s">
        <v>54</v>
      </c>
      <c r="B265" s="161">
        <v>985</v>
      </c>
      <c r="C265" s="161">
        <v>1301</v>
      </c>
      <c r="D265" s="161"/>
      <c r="E265" s="159"/>
      <c r="F265" s="160">
        <v>10000</v>
      </c>
    </row>
    <row r="266" spans="1:6" ht="30">
      <c r="A266" s="163" t="s">
        <v>281</v>
      </c>
      <c r="B266" s="161">
        <v>985</v>
      </c>
      <c r="C266" s="161">
        <v>1403</v>
      </c>
      <c r="D266" s="161" t="s">
        <v>226</v>
      </c>
      <c r="E266" s="159">
        <v>540</v>
      </c>
      <c r="F266" s="160">
        <v>234534</v>
      </c>
    </row>
    <row r="267" spans="1:6" ht="30">
      <c r="A267" s="163" t="s">
        <v>281</v>
      </c>
      <c r="B267" s="161">
        <v>985</v>
      </c>
      <c r="C267" s="161">
        <v>1403</v>
      </c>
      <c r="D267" s="161" t="s">
        <v>226</v>
      </c>
      <c r="E267" s="159">
        <v>540</v>
      </c>
      <c r="F267" s="160">
        <v>234534</v>
      </c>
    </row>
    <row r="268" spans="1:6" ht="15">
      <c r="A268" s="159" t="s">
        <v>282</v>
      </c>
      <c r="B268" s="161">
        <v>985</v>
      </c>
      <c r="C268" s="161">
        <v>1403</v>
      </c>
      <c r="D268" s="161" t="s">
        <v>226</v>
      </c>
      <c r="E268" s="159">
        <v>540</v>
      </c>
      <c r="F268" s="160">
        <v>234534</v>
      </c>
    </row>
    <row r="269" spans="1:6" ht="90">
      <c r="A269" s="163" t="s">
        <v>283</v>
      </c>
      <c r="B269" s="161">
        <v>985</v>
      </c>
      <c r="C269" s="161">
        <v>1403</v>
      </c>
      <c r="D269" s="161" t="s">
        <v>226</v>
      </c>
      <c r="E269" s="159"/>
      <c r="F269" s="160">
        <v>234534</v>
      </c>
    </row>
    <row r="270" spans="1:6" ht="30">
      <c r="A270" s="163" t="s">
        <v>281</v>
      </c>
      <c r="B270" s="161">
        <v>985</v>
      </c>
      <c r="C270" s="161">
        <v>1403</v>
      </c>
      <c r="D270" s="161" t="s">
        <v>227</v>
      </c>
      <c r="E270" s="159">
        <v>540</v>
      </c>
      <c r="F270" s="160">
        <v>42353</v>
      </c>
    </row>
    <row r="271" spans="1:6" ht="30">
      <c r="A271" s="163" t="s">
        <v>281</v>
      </c>
      <c r="B271" s="161">
        <v>985</v>
      </c>
      <c r="C271" s="161">
        <v>1403</v>
      </c>
      <c r="D271" s="161" t="s">
        <v>227</v>
      </c>
      <c r="E271" s="159">
        <v>540</v>
      </c>
      <c r="F271" s="160">
        <v>42353</v>
      </c>
    </row>
    <row r="272" spans="1:6" ht="15">
      <c r="A272" s="159" t="s">
        <v>282</v>
      </c>
      <c r="B272" s="161">
        <v>985</v>
      </c>
      <c r="C272" s="161">
        <v>1403</v>
      </c>
      <c r="D272" s="161" t="s">
        <v>227</v>
      </c>
      <c r="E272" s="159">
        <v>540</v>
      </c>
      <c r="F272" s="160">
        <v>42353</v>
      </c>
    </row>
    <row r="273" spans="1:6" ht="45">
      <c r="A273" s="163" t="s">
        <v>284</v>
      </c>
      <c r="B273" s="161">
        <v>985</v>
      </c>
      <c r="C273" s="161">
        <v>1403</v>
      </c>
      <c r="D273" s="161" t="s">
        <v>227</v>
      </c>
      <c r="E273" s="159"/>
      <c r="F273" s="160">
        <v>42353</v>
      </c>
    </row>
    <row r="274" spans="1:6" ht="30">
      <c r="A274" s="163" t="s">
        <v>281</v>
      </c>
      <c r="B274" s="161">
        <v>985</v>
      </c>
      <c r="C274" s="161">
        <v>1403</v>
      </c>
      <c r="D274" s="161" t="s">
        <v>228</v>
      </c>
      <c r="E274" s="159">
        <v>540</v>
      </c>
      <c r="F274" s="160">
        <v>75885</v>
      </c>
    </row>
    <row r="275" spans="1:6" ht="30">
      <c r="A275" s="163" t="s">
        <v>281</v>
      </c>
      <c r="B275" s="161">
        <v>985</v>
      </c>
      <c r="C275" s="161">
        <v>1403</v>
      </c>
      <c r="D275" s="161" t="s">
        <v>228</v>
      </c>
      <c r="E275" s="159">
        <v>540</v>
      </c>
      <c r="F275" s="160">
        <v>75885</v>
      </c>
    </row>
    <row r="276" spans="1:6" ht="15">
      <c r="A276" s="159" t="s">
        <v>282</v>
      </c>
      <c r="B276" s="161">
        <v>985</v>
      </c>
      <c r="C276" s="161">
        <v>1403</v>
      </c>
      <c r="D276" s="161" t="s">
        <v>228</v>
      </c>
      <c r="E276" s="159">
        <v>540</v>
      </c>
      <c r="F276" s="160">
        <v>75885</v>
      </c>
    </row>
    <row r="277" spans="1:6" ht="45">
      <c r="A277" s="163" t="s">
        <v>285</v>
      </c>
      <c r="B277" s="161">
        <v>985</v>
      </c>
      <c r="C277" s="161">
        <v>1403</v>
      </c>
      <c r="D277" s="161" t="s">
        <v>228</v>
      </c>
      <c r="E277" s="159"/>
      <c r="F277" s="160">
        <v>75885</v>
      </c>
    </row>
    <row r="278" spans="1:6" ht="30">
      <c r="A278" s="163" t="s">
        <v>281</v>
      </c>
      <c r="B278" s="161">
        <v>985</v>
      </c>
      <c r="C278" s="161">
        <v>1403</v>
      </c>
      <c r="D278" s="161" t="s">
        <v>229</v>
      </c>
      <c r="E278" s="159">
        <v>540</v>
      </c>
      <c r="F278" s="160">
        <v>124228</v>
      </c>
    </row>
    <row r="279" spans="1:6" ht="30">
      <c r="A279" s="163" t="s">
        <v>281</v>
      </c>
      <c r="B279" s="161">
        <v>985</v>
      </c>
      <c r="C279" s="161">
        <v>1403</v>
      </c>
      <c r="D279" s="161" t="s">
        <v>229</v>
      </c>
      <c r="E279" s="159">
        <v>540</v>
      </c>
      <c r="F279" s="160">
        <v>124228</v>
      </c>
    </row>
    <row r="280" spans="1:6" ht="15">
      <c r="A280" s="163" t="s">
        <v>282</v>
      </c>
      <c r="B280" s="161">
        <v>985</v>
      </c>
      <c r="C280" s="161">
        <v>1403</v>
      </c>
      <c r="D280" s="161" t="s">
        <v>229</v>
      </c>
      <c r="E280" s="159">
        <v>540</v>
      </c>
      <c r="F280" s="160">
        <v>124228</v>
      </c>
    </row>
    <row r="281" spans="1:6" ht="30">
      <c r="A281" s="163" t="s">
        <v>286</v>
      </c>
      <c r="B281" s="161">
        <v>985</v>
      </c>
      <c r="C281" s="161">
        <v>1403</v>
      </c>
      <c r="D281" s="161" t="s">
        <v>229</v>
      </c>
      <c r="E281" s="159"/>
      <c r="F281" s="160">
        <v>124228</v>
      </c>
    </row>
    <row r="282" spans="1:6" ht="18.75" customHeight="1">
      <c r="A282" s="159" t="s">
        <v>87</v>
      </c>
      <c r="B282" s="161">
        <v>985</v>
      </c>
      <c r="C282" s="161">
        <v>1403</v>
      </c>
      <c r="D282" s="161"/>
      <c r="E282" s="159"/>
      <c r="F282" s="160">
        <v>477000</v>
      </c>
    </row>
    <row r="283" spans="1:6" ht="33.75" customHeight="1">
      <c r="A283" s="165" t="s">
        <v>287</v>
      </c>
      <c r="B283" s="161">
        <v>985</v>
      </c>
      <c r="C283" s="161"/>
      <c r="D283" s="161"/>
      <c r="E283" s="159"/>
      <c r="F283" s="160">
        <v>15062895.03</v>
      </c>
    </row>
    <row r="284" spans="1:6" ht="30">
      <c r="A284" s="163" t="s">
        <v>287</v>
      </c>
      <c r="B284" s="161"/>
      <c r="C284" s="161"/>
      <c r="D284" s="161"/>
      <c r="E284" s="159"/>
      <c r="F284" s="160">
        <v>15065895.03</v>
      </c>
    </row>
    <row r="285" spans="1:6" ht="15">
      <c r="A285" s="159" t="s">
        <v>288</v>
      </c>
      <c r="B285" s="161"/>
      <c r="C285" s="161"/>
      <c r="D285" s="161"/>
      <c r="E285" s="159"/>
      <c r="F285" s="160">
        <v>15065895.03</v>
      </c>
    </row>
  </sheetData>
  <sheetProtection/>
  <mergeCells count="7">
    <mergeCell ref="A7:E7"/>
    <mergeCell ref="A6:F6"/>
    <mergeCell ref="B5:C5"/>
    <mergeCell ref="A1:F1"/>
    <mergeCell ref="A2:F2"/>
    <mergeCell ref="A3:F3"/>
    <mergeCell ref="A4:F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89"/>
  <sheetViews>
    <sheetView zoomScale="90" zoomScaleNormal="90" zoomScaleSheetLayoutView="75" zoomScalePageLayoutView="0" workbookViewId="0" topLeftCell="A1">
      <selection activeCell="A9" sqref="A9:F10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9" customWidth="1"/>
    <col min="7" max="7" width="17.625" style="110" customWidth="1"/>
    <col min="8" max="8" width="15.25390625" style="121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69" t="s">
        <v>176</v>
      </c>
      <c r="B1" s="169"/>
      <c r="C1" s="169"/>
      <c r="D1" s="169"/>
      <c r="E1" s="169"/>
      <c r="F1" s="169"/>
      <c r="G1" s="169"/>
      <c r="H1" s="114"/>
    </row>
    <row r="2" spans="1:8" ht="15.75">
      <c r="A2" s="169" t="s">
        <v>0</v>
      </c>
      <c r="B2" s="169"/>
      <c r="C2" s="169"/>
      <c r="D2" s="169"/>
      <c r="E2" s="169"/>
      <c r="F2" s="169"/>
      <c r="G2" s="169"/>
      <c r="H2" s="114"/>
    </row>
    <row r="3" spans="1:8" ht="15.75">
      <c r="A3" s="169" t="s">
        <v>217</v>
      </c>
      <c r="B3" s="169"/>
      <c r="C3" s="169"/>
      <c r="D3" s="169"/>
      <c r="E3" s="169"/>
      <c r="F3" s="169"/>
      <c r="G3" s="169"/>
      <c r="H3" s="114"/>
    </row>
    <row r="4" spans="1:8" ht="15.75">
      <c r="A4" s="169" t="s">
        <v>233</v>
      </c>
      <c r="B4" s="169"/>
      <c r="C4" s="169"/>
      <c r="D4" s="169"/>
      <c r="E4" s="169"/>
      <c r="F4" s="169"/>
      <c r="G4" s="169"/>
      <c r="H4" s="114"/>
    </row>
    <row r="5" spans="1:8" ht="15.75">
      <c r="A5" s="3"/>
      <c r="B5" s="168"/>
      <c r="C5" s="168"/>
      <c r="D5" s="4"/>
      <c r="E5" s="4"/>
      <c r="F5" s="91"/>
      <c r="G5" s="92"/>
      <c r="H5" s="115"/>
    </row>
    <row r="6" spans="1:14" ht="75" customHeight="1">
      <c r="A6" s="167" t="s">
        <v>218</v>
      </c>
      <c r="B6" s="167"/>
      <c r="C6" s="167"/>
      <c r="D6" s="167"/>
      <c r="E6" s="167"/>
      <c r="F6" s="167"/>
      <c r="G6" s="167"/>
      <c r="H6" s="116"/>
      <c r="N6" s="74" t="s">
        <v>204</v>
      </c>
    </row>
    <row r="7" spans="1:14" ht="15">
      <c r="A7" s="166"/>
      <c r="B7" s="166"/>
      <c r="C7" s="166"/>
      <c r="D7" s="166"/>
      <c r="E7" s="166"/>
      <c r="F7" s="78"/>
      <c r="G7" s="93"/>
      <c r="H7" s="117"/>
      <c r="N7" s="74">
        <f>G19+G30+G31+G122+G123++G136</f>
        <v>0</v>
      </c>
    </row>
    <row r="8" spans="1:16" ht="15.75" thickBot="1">
      <c r="A8" s="22"/>
      <c r="B8" s="8"/>
      <c r="C8" s="8"/>
      <c r="D8" s="8"/>
      <c r="E8" s="8"/>
      <c r="F8" s="94"/>
      <c r="G8" s="93"/>
      <c r="H8" s="117"/>
      <c r="N8" s="74"/>
      <c r="O8" s="74"/>
      <c r="P8" s="74"/>
    </row>
    <row r="9" spans="1:13" ht="15" customHeight="1">
      <c r="A9" s="136" t="s">
        <v>235</v>
      </c>
      <c r="B9" s="138" t="s">
        <v>236</v>
      </c>
      <c r="C9" s="138"/>
      <c r="D9" s="138"/>
      <c r="E9" s="138"/>
      <c r="F9" s="140" t="s">
        <v>237</v>
      </c>
      <c r="G9" s="170" t="s">
        <v>215</v>
      </c>
      <c r="H9" s="118"/>
      <c r="I9" s="23"/>
      <c r="M9" t="s">
        <v>205</v>
      </c>
    </row>
    <row r="10" spans="1:13" ht="15" customHeight="1">
      <c r="A10" s="137"/>
      <c r="B10" s="139" t="s">
        <v>2</v>
      </c>
      <c r="C10" s="139" t="s">
        <v>3</v>
      </c>
      <c r="D10" s="139" t="s">
        <v>4</v>
      </c>
      <c r="E10" s="139" t="s">
        <v>5</v>
      </c>
      <c r="F10" s="141"/>
      <c r="G10" s="171"/>
      <c r="H10" s="118"/>
      <c r="I10" s="23"/>
      <c r="M10" s="74" t="e">
        <f>G21+G33+#REF!+G39+G41+G125+G126+G138+G139+G154+G184</f>
        <v>#REF!</v>
      </c>
    </row>
    <row r="11" spans="1:9" ht="14.25">
      <c r="A11" s="24" t="s">
        <v>11</v>
      </c>
      <c r="B11" s="25" t="s">
        <v>7</v>
      </c>
      <c r="C11" s="25" t="s">
        <v>6</v>
      </c>
      <c r="D11" s="25" t="s">
        <v>6</v>
      </c>
      <c r="E11" s="25" t="s">
        <v>6</v>
      </c>
      <c r="F11" s="79">
        <f>F12+F50+F55+F70+F87+F113+F147+F155+F161+F167+F173</f>
        <v>12597068.36</v>
      </c>
      <c r="G11" s="95">
        <f>G12+G50+G55+G70+G87+G113+G147+G155+G161+G167+G173</f>
        <v>12554192.02</v>
      </c>
      <c r="H11" s="23">
        <f>F11-2398085</f>
        <v>10198983.36</v>
      </c>
      <c r="I11" s="23">
        <f>G11-2402089</f>
        <v>10152103.02</v>
      </c>
    </row>
    <row r="12" spans="1:9" ht="15">
      <c r="A12" s="26" t="s">
        <v>70</v>
      </c>
      <c r="B12" s="27" t="s">
        <v>7</v>
      </c>
      <c r="C12" s="27" t="s">
        <v>12</v>
      </c>
      <c r="D12" s="27" t="s">
        <v>6</v>
      </c>
      <c r="E12" s="28"/>
      <c r="F12" s="96">
        <f>F13+F22+F34+F42++F47</f>
        <v>3503189.3600000003</v>
      </c>
      <c r="G12" s="84">
        <f>G13+G22+G34+G42++G47</f>
        <v>3581821.02</v>
      </c>
      <c r="H12" s="119"/>
      <c r="I12" s="23"/>
    </row>
    <row r="13" spans="1:13" ht="42.75">
      <c r="A13" s="29" t="s">
        <v>88</v>
      </c>
      <c r="B13" s="30" t="s">
        <v>7</v>
      </c>
      <c r="C13" s="30" t="s">
        <v>13</v>
      </c>
      <c r="D13" s="30" t="s">
        <v>6</v>
      </c>
      <c r="E13" s="30" t="s">
        <v>6</v>
      </c>
      <c r="F13" s="80">
        <f>F14</f>
        <v>1287000</v>
      </c>
      <c r="G13" s="97">
        <f>G14</f>
        <v>1287000</v>
      </c>
      <c r="H13" s="111"/>
      <c r="I13" s="23"/>
      <c r="M13" t="s">
        <v>202</v>
      </c>
    </row>
    <row r="14" spans="1:13" ht="15.75">
      <c r="A14" s="31" t="s">
        <v>89</v>
      </c>
      <c r="B14" s="25" t="s">
        <v>7</v>
      </c>
      <c r="C14" s="25" t="s">
        <v>13</v>
      </c>
      <c r="D14" s="25" t="s">
        <v>90</v>
      </c>
      <c r="E14" s="25" t="s">
        <v>6</v>
      </c>
      <c r="F14" s="79">
        <f>F15</f>
        <v>1287000</v>
      </c>
      <c r="G14" s="95">
        <f>G15</f>
        <v>1287000</v>
      </c>
      <c r="H14" s="111"/>
      <c r="I14" s="23"/>
      <c r="M14" s="74">
        <f>G17+G26+G27+G28+G46+G60+G62+G67+G69+G75+G77+G79+G81+G86+G92+G97+G99+G104+G106+G108+G110+G118+G119+G120+G130+G133+G134+G144+G146+G160++G166+G172+G178+G181+G179+G180</f>
        <v>10140521.02</v>
      </c>
    </row>
    <row r="15" spans="1:9" ht="14.25">
      <c r="A15" s="32" t="s">
        <v>14</v>
      </c>
      <c r="B15" s="33" t="s">
        <v>7</v>
      </c>
      <c r="C15" s="33" t="s">
        <v>13</v>
      </c>
      <c r="D15" s="33" t="s">
        <v>91</v>
      </c>
      <c r="E15" s="33"/>
      <c r="F15" s="81">
        <f>F16+F18+F20</f>
        <v>1287000</v>
      </c>
      <c r="G15" s="98">
        <f>G16+G18+G20</f>
        <v>1287000</v>
      </c>
      <c r="H15" s="111"/>
      <c r="I15" s="23"/>
    </row>
    <row r="16" spans="1:9" ht="85.5">
      <c r="A16" s="32" t="s">
        <v>92</v>
      </c>
      <c r="B16" s="33" t="s">
        <v>7</v>
      </c>
      <c r="C16" s="33" t="s">
        <v>13</v>
      </c>
      <c r="D16" s="33" t="s">
        <v>93</v>
      </c>
      <c r="E16" s="33"/>
      <c r="F16" s="81">
        <f>F17</f>
        <v>1287000</v>
      </c>
      <c r="G16" s="98">
        <f>G17</f>
        <v>1287000</v>
      </c>
      <c r="H16" s="111"/>
      <c r="I16" s="23"/>
    </row>
    <row r="17" spans="1:9" ht="94.5">
      <c r="A17" s="34" t="s">
        <v>94</v>
      </c>
      <c r="B17" s="35" t="s">
        <v>7</v>
      </c>
      <c r="C17" s="35" t="s">
        <v>13</v>
      </c>
      <c r="D17" s="35" t="s">
        <v>93</v>
      </c>
      <c r="E17" s="35" t="s">
        <v>95</v>
      </c>
      <c r="F17" s="82">
        <v>1287000</v>
      </c>
      <c r="G17" s="99">
        <v>1287000</v>
      </c>
      <c r="H17" s="111"/>
      <c r="I17" s="23"/>
    </row>
    <row r="18" spans="1:9" ht="0.75" customHeight="1">
      <c r="A18" s="32" t="s">
        <v>96</v>
      </c>
      <c r="B18" s="33" t="s">
        <v>7</v>
      </c>
      <c r="C18" s="33" t="s">
        <v>13</v>
      </c>
      <c r="D18" s="33" t="s">
        <v>97</v>
      </c>
      <c r="E18" s="33"/>
      <c r="F18" s="81">
        <f>F19</f>
        <v>0</v>
      </c>
      <c r="G18" s="98">
        <f>G19</f>
        <v>0</v>
      </c>
      <c r="H18" s="111"/>
      <c r="I18" s="23"/>
    </row>
    <row r="19" spans="1:9" ht="94.5" hidden="1">
      <c r="A19" s="34" t="s">
        <v>94</v>
      </c>
      <c r="B19" s="35" t="s">
        <v>7</v>
      </c>
      <c r="C19" s="35" t="s">
        <v>13</v>
      </c>
      <c r="D19" s="35" t="s">
        <v>97</v>
      </c>
      <c r="E19" s="35" t="s">
        <v>95</v>
      </c>
      <c r="F19" s="82">
        <v>0</v>
      </c>
      <c r="G19" s="99">
        <v>0</v>
      </c>
      <c r="H19" s="111"/>
      <c r="I19" s="23"/>
    </row>
    <row r="20" spans="1:9" ht="0.75" customHeight="1">
      <c r="A20" s="32" t="s">
        <v>98</v>
      </c>
      <c r="B20" s="33" t="s">
        <v>7</v>
      </c>
      <c r="C20" s="33" t="s">
        <v>13</v>
      </c>
      <c r="D20" s="33" t="s">
        <v>99</v>
      </c>
      <c r="E20" s="33"/>
      <c r="F20" s="81">
        <f>F21</f>
        <v>0</v>
      </c>
      <c r="G20" s="98">
        <f>G21</f>
        <v>0</v>
      </c>
      <c r="H20" s="23">
        <f>F20+F32+F37+F124+F137+F153+F182</f>
        <v>1751472</v>
      </c>
      <c r="I20" s="23">
        <f>G20+G32+G37+G124+G137+G153+G182</f>
        <v>1587487</v>
      </c>
    </row>
    <row r="21" spans="1:9" ht="94.5" hidden="1">
      <c r="A21" s="34" t="s">
        <v>94</v>
      </c>
      <c r="B21" s="35" t="s">
        <v>7</v>
      </c>
      <c r="C21" s="35" t="s">
        <v>13</v>
      </c>
      <c r="D21" s="35" t="s">
        <v>99</v>
      </c>
      <c r="E21" s="35" t="s">
        <v>95</v>
      </c>
      <c r="F21" s="82">
        <v>0</v>
      </c>
      <c r="G21" s="99">
        <v>0</v>
      </c>
      <c r="H21" s="111"/>
      <c r="I21" s="23"/>
    </row>
    <row r="22" spans="1:9" ht="71.25">
      <c r="A22" s="36" t="s">
        <v>15</v>
      </c>
      <c r="B22" s="30" t="s">
        <v>7</v>
      </c>
      <c r="C22" s="30" t="s">
        <v>16</v>
      </c>
      <c r="D22" s="30" t="s">
        <v>6</v>
      </c>
      <c r="E22" s="30" t="s">
        <v>6</v>
      </c>
      <c r="F22" s="80">
        <f>F23</f>
        <v>2205589.3600000003</v>
      </c>
      <c r="G22" s="97">
        <f>G23</f>
        <v>2284221.02</v>
      </c>
      <c r="H22" s="111"/>
      <c r="I22" s="23"/>
    </row>
    <row r="23" spans="1:9" ht="15.75">
      <c r="A23" s="37" t="s">
        <v>89</v>
      </c>
      <c r="B23" s="30" t="s">
        <v>7</v>
      </c>
      <c r="C23" s="30" t="s">
        <v>16</v>
      </c>
      <c r="D23" s="30" t="s">
        <v>90</v>
      </c>
      <c r="E23" s="30"/>
      <c r="F23" s="80">
        <f>F24</f>
        <v>2205589.3600000003</v>
      </c>
      <c r="G23" s="97">
        <f>G24</f>
        <v>2284221.02</v>
      </c>
      <c r="H23" s="111"/>
      <c r="I23" s="23"/>
    </row>
    <row r="24" spans="1:9" ht="14.25">
      <c r="A24" s="32" t="s">
        <v>17</v>
      </c>
      <c r="B24" s="33" t="s">
        <v>7</v>
      </c>
      <c r="C24" s="33" t="s">
        <v>16</v>
      </c>
      <c r="D24" s="33" t="s">
        <v>100</v>
      </c>
      <c r="E24" s="33" t="s">
        <v>6</v>
      </c>
      <c r="F24" s="81">
        <f>F25+F29+F32</f>
        <v>2205589.3600000003</v>
      </c>
      <c r="G24" s="98">
        <f>G25+G29+G32</f>
        <v>2284221.02</v>
      </c>
      <c r="H24" s="111"/>
      <c r="I24" s="23"/>
    </row>
    <row r="25" spans="1:9" ht="85.5">
      <c r="A25" s="32" t="s">
        <v>92</v>
      </c>
      <c r="B25" s="33" t="s">
        <v>7</v>
      </c>
      <c r="C25" s="33" t="s">
        <v>16</v>
      </c>
      <c r="D25" s="33" t="s">
        <v>101</v>
      </c>
      <c r="E25" s="33"/>
      <c r="F25" s="81">
        <f>F26+F27+F28</f>
        <v>2205589.3600000003</v>
      </c>
      <c r="G25" s="98">
        <f>G26+G27+G28</f>
        <v>2284221.02</v>
      </c>
      <c r="H25" s="111"/>
      <c r="I25" s="23"/>
    </row>
    <row r="26" spans="1:9" ht="94.5">
      <c r="A26" s="34" t="s">
        <v>94</v>
      </c>
      <c r="B26" s="35" t="s">
        <v>7</v>
      </c>
      <c r="C26" s="35" t="s">
        <v>16</v>
      </c>
      <c r="D26" s="35" t="s">
        <v>101</v>
      </c>
      <c r="E26" s="35" t="s">
        <v>95</v>
      </c>
      <c r="F26" s="82">
        <v>1900589.36</v>
      </c>
      <c r="G26" s="82">
        <v>1979221.02</v>
      </c>
      <c r="H26" s="111"/>
      <c r="I26" s="38"/>
    </row>
    <row r="27" spans="1:9" ht="47.25">
      <c r="A27" s="34" t="s">
        <v>102</v>
      </c>
      <c r="B27" s="35" t="s">
        <v>7</v>
      </c>
      <c r="C27" s="35" t="s">
        <v>16</v>
      </c>
      <c r="D27" s="35" t="s">
        <v>101</v>
      </c>
      <c r="E27" s="35" t="s">
        <v>103</v>
      </c>
      <c r="F27" s="82">
        <v>285000</v>
      </c>
      <c r="G27" s="99">
        <v>285000</v>
      </c>
      <c r="H27" s="111"/>
      <c r="I27" s="38"/>
    </row>
    <row r="28" spans="1:9" ht="15.75">
      <c r="A28" s="34" t="s">
        <v>104</v>
      </c>
      <c r="B28" s="35" t="s">
        <v>7</v>
      </c>
      <c r="C28" s="35" t="s">
        <v>16</v>
      </c>
      <c r="D28" s="35" t="s">
        <v>101</v>
      </c>
      <c r="E28" s="35" t="s">
        <v>105</v>
      </c>
      <c r="F28" s="82">
        <v>20000</v>
      </c>
      <c r="G28" s="99">
        <v>20000</v>
      </c>
      <c r="H28" s="111"/>
      <c r="I28" s="23"/>
    </row>
    <row r="29" spans="1:9" ht="55.5" customHeight="1" hidden="1">
      <c r="A29" s="32" t="s">
        <v>106</v>
      </c>
      <c r="B29" s="33" t="s">
        <v>7</v>
      </c>
      <c r="C29" s="33" t="s">
        <v>16</v>
      </c>
      <c r="D29" s="33" t="s">
        <v>107</v>
      </c>
      <c r="E29" s="33"/>
      <c r="F29" s="81">
        <f>F30+F31</f>
        <v>0</v>
      </c>
      <c r="G29" s="98">
        <f>G30+G31</f>
        <v>0</v>
      </c>
      <c r="H29" s="23">
        <f>F29+F121+F135</f>
        <v>0</v>
      </c>
      <c r="I29" s="23">
        <f>G29+G121+G135</f>
        <v>0</v>
      </c>
    </row>
    <row r="30" spans="1:9" ht="94.5" hidden="1">
      <c r="A30" s="34" t="s">
        <v>94</v>
      </c>
      <c r="B30" s="35" t="s">
        <v>7</v>
      </c>
      <c r="C30" s="35" t="s">
        <v>16</v>
      </c>
      <c r="D30" s="35" t="s">
        <v>107</v>
      </c>
      <c r="E30" s="35" t="s">
        <v>95</v>
      </c>
      <c r="F30" s="82">
        <v>0</v>
      </c>
      <c r="G30" s="99">
        <v>0</v>
      </c>
      <c r="H30" s="111"/>
      <c r="I30" s="23"/>
    </row>
    <row r="31" spans="1:9" ht="47.25" hidden="1">
      <c r="A31" s="34" t="s">
        <v>102</v>
      </c>
      <c r="B31" s="35" t="s">
        <v>7</v>
      </c>
      <c r="C31" s="35" t="s">
        <v>16</v>
      </c>
      <c r="D31" s="35" t="s">
        <v>107</v>
      </c>
      <c r="E31" s="35" t="s">
        <v>103</v>
      </c>
      <c r="F31" s="82">
        <v>0</v>
      </c>
      <c r="G31" s="99">
        <v>0</v>
      </c>
      <c r="H31" s="111"/>
      <c r="I31" s="23"/>
    </row>
    <row r="32" spans="1:9" ht="0.75" customHeight="1">
      <c r="A32" s="32" t="s">
        <v>108</v>
      </c>
      <c r="B32" s="33" t="s">
        <v>7</v>
      </c>
      <c r="C32" s="33" t="s">
        <v>16</v>
      </c>
      <c r="D32" s="33" t="s">
        <v>109</v>
      </c>
      <c r="E32" s="33"/>
      <c r="F32" s="81">
        <f>F33</f>
        <v>0</v>
      </c>
      <c r="G32" s="98">
        <f>G33</f>
        <v>0</v>
      </c>
      <c r="H32" s="111"/>
      <c r="I32" s="23"/>
    </row>
    <row r="33" spans="1:9" ht="94.5" hidden="1">
      <c r="A33" s="34" t="s">
        <v>94</v>
      </c>
      <c r="B33" s="35" t="s">
        <v>7</v>
      </c>
      <c r="C33" s="35" t="s">
        <v>16</v>
      </c>
      <c r="D33" s="35" t="s">
        <v>109</v>
      </c>
      <c r="E33" s="35" t="s">
        <v>95</v>
      </c>
      <c r="F33" s="82">
        <v>0</v>
      </c>
      <c r="G33" s="82">
        <v>0</v>
      </c>
      <c r="H33" s="111"/>
      <c r="I33" s="23"/>
    </row>
    <row r="34" spans="1:9" ht="31.5" hidden="1">
      <c r="A34" s="39" t="s">
        <v>110</v>
      </c>
      <c r="B34" s="30" t="s">
        <v>7</v>
      </c>
      <c r="C34" s="30" t="s">
        <v>111</v>
      </c>
      <c r="D34" s="30"/>
      <c r="E34" s="30"/>
      <c r="F34" s="80">
        <f>F36</f>
        <v>0</v>
      </c>
      <c r="G34" s="97">
        <f>G36</f>
        <v>0</v>
      </c>
      <c r="H34" s="111"/>
      <c r="I34" s="23"/>
    </row>
    <row r="35" spans="1:9" ht="15.75" hidden="1">
      <c r="A35" s="37" t="s">
        <v>89</v>
      </c>
      <c r="B35" s="30" t="s">
        <v>7</v>
      </c>
      <c r="C35" s="30" t="s">
        <v>111</v>
      </c>
      <c r="D35" s="30" t="s">
        <v>90</v>
      </c>
      <c r="E35" s="30"/>
      <c r="F35" s="80">
        <f>F36</f>
        <v>0</v>
      </c>
      <c r="G35" s="97">
        <f>G36</f>
        <v>0</v>
      </c>
      <c r="H35" s="111"/>
      <c r="I35" s="23"/>
    </row>
    <row r="36" spans="1:9" ht="14.25" hidden="1">
      <c r="A36" s="24" t="s">
        <v>112</v>
      </c>
      <c r="B36" s="25" t="s">
        <v>7</v>
      </c>
      <c r="C36" s="25" t="s">
        <v>111</v>
      </c>
      <c r="D36" s="25" t="s">
        <v>113</v>
      </c>
      <c r="E36" s="25"/>
      <c r="F36" s="79">
        <f>F38+F40</f>
        <v>0</v>
      </c>
      <c r="G36" s="95">
        <f>G38+G40</f>
        <v>0</v>
      </c>
      <c r="H36" s="111"/>
      <c r="I36" s="23"/>
    </row>
    <row r="37" spans="1:9" ht="57" hidden="1">
      <c r="A37" s="24" t="s">
        <v>207</v>
      </c>
      <c r="B37" s="25" t="s">
        <v>7</v>
      </c>
      <c r="C37" s="25" t="s">
        <v>111</v>
      </c>
      <c r="D37" s="25" t="s">
        <v>206</v>
      </c>
      <c r="E37" s="25"/>
      <c r="F37" s="79">
        <f>F38+F40</f>
        <v>0</v>
      </c>
      <c r="G37" s="95">
        <f>G38+G40</f>
        <v>0</v>
      </c>
      <c r="H37" s="111"/>
      <c r="I37" s="23"/>
    </row>
    <row r="38" spans="1:9" ht="28.5" hidden="1">
      <c r="A38" s="32" t="s">
        <v>114</v>
      </c>
      <c r="B38" s="33" t="s">
        <v>7</v>
      </c>
      <c r="C38" s="33" t="s">
        <v>111</v>
      </c>
      <c r="D38" s="33" t="s">
        <v>208</v>
      </c>
      <c r="E38" s="33"/>
      <c r="F38" s="81">
        <f>F39</f>
        <v>0</v>
      </c>
      <c r="G38" s="98">
        <f>G39</f>
        <v>0</v>
      </c>
      <c r="H38" s="111"/>
      <c r="I38" s="23"/>
    </row>
    <row r="39" spans="1:9" ht="47.25" hidden="1">
      <c r="A39" s="34" t="s">
        <v>102</v>
      </c>
      <c r="B39" s="35" t="s">
        <v>7</v>
      </c>
      <c r="C39" s="35" t="s">
        <v>111</v>
      </c>
      <c r="D39" s="35" t="s">
        <v>208</v>
      </c>
      <c r="E39" s="35" t="s">
        <v>103</v>
      </c>
      <c r="F39" s="82">
        <v>0</v>
      </c>
      <c r="G39" s="99">
        <v>0</v>
      </c>
      <c r="H39" s="111"/>
      <c r="I39" s="23"/>
    </row>
    <row r="40" spans="1:9" ht="28.5" hidden="1">
      <c r="A40" s="32" t="s">
        <v>115</v>
      </c>
      <c r="B40" s="33" t="s">
        <v>7</v>
      </c>
      <c r="C40" s="33" t="s">
        <v>111</v>
      </c>
      <c r="D40" s="33" t="s">
        <v>209</v>
      </c>
      <c r="E40" s="33"/>
      <c r="F40" s="81">
        <f>F41</f>
        <v>0</v>
      </c>
      <c r="G40" s="98">
        <f>G41</f>
        <v>0</v>
      </c>
      <c r="H40" s="111"/>
      <c r="I40" s="23"/>
    </row>
    <row r="41" spans="1:9" ht="47.25" hidden="1">
      <c r="A41" s="34" t="s">
        <v>102</v>
      </c>
      <c r="B41" s="35" t="s">
        <v>7</v>
      </c>
      <c r="C41" s="35" t="s">
        <v>111</v>
      </c>
      <c r="D41" s="35" t="s">
        <v>209</v>
      </c>
      <c r="E41" s="35" t="s">
        <v>103</v>
      </c>
      <c r="F41" s="82"/>
      <c r="G41" s="99"/>
      <c r="H41" s="111"/>
      <c r="I41" s="23"/>
    </row>
    <row r="42" spans="1:9" ht="14.25">
      <c r="A42" s="29" t="s">
        <v>18</v>
      </c>
      <c r="B42" s="30" t="s">
        <v>7</v>
      </c>
      <c r="C42" s="30" t="s">
        <v>19</v>
      </c>
      <c r="D42" s="30"/>
      <c r="E42" s="30"/>
      <c r="F42" s="80">
        <f>F45</f>
        <v>10000</v>
      </c>
      <c r="G42" s="97">
        <f>G45</f>
        <v>10000</v>
      </c>
      <c r="H42" s="111"/>
      <c r="I42" s="23"/>
    </row>
    <row r="43" spans="1:9" ht="15.75">
      <c r="A43" s="37" t="s">
        <v>89</v>
      </c>
      <c r="B43" s="30" t="s">
        <v>7</v>
      </c>
      <c r="C43" s="30" t="s">
        <v>19</v>
      </c>
      <c r="D43" s="30" t="s">
        <v>90</v>
      </c>
      <c r="E43" s="30"/>
      <c r="F43" s="80">
        <f>F45</f>
        <v>10000</v>
      </c>
      <c r="G43" s="97">
        <f>G45</f>
        <v>10000</v>
      </c>
      <c r="H43" s="111"/>
      <c r="I43" s="23"/>
    </row>
    <row r="44" spans="1:9" ht="85.5">
      <c r="A44" s="29" t="s">
        <v>92</v>
      </c>
      <c r="B44" s="30" t="s">
        <v>7</v>
      </c>
      <c r="C44" s="30" t="s">
        <v>19</v>
      </c>
      <c r="D44" s="30" t="s">
        <v>155</v>
      </c>
      <c r="E44" s="30"/>
      <c r="F44" s="80">
        <f>F45</f>
        <v>10000</v>
      </c>
      <c r="G44" s="97">
        <f>G45</f>
        <v>10000</v>
      </c>
      <c r="H44" s="111"/>
      <c r="I44" s="23"/>
    </row>
    <row r="45" spans="1:9" ht="14.25">
      <c r="A45" s="32" t="s">
        <v>20</v>
      </c>
      <c r="B45" s="33" t="s">
        <v>7</v>
      </c>
      <c r="C45" s="33" t="s">
        <v>19</v>
      </c>
      <c r="D45" s="33" t="s">
        <v>116</v>
      </c>
      <c r="E45" s="33"/>
      <c r="F45" s="81">
        <f>F46</f>
        <v>10000</v>
      </c>
      <c r="G45" s="98">
        <f>G46</f>
        <v>10000</v>
      </c>
      <c r="H45" s="111"/>
      <c r="I45" s="23"/>
    </row>
    <row r="46" spans="1:9" ht="15.75">
      <c r="A46" s="34" t="s">
        <v>104</v>
      </c>
      <c r="B46" s="40" t="s">
        <v>7</v>
      </c>
      <c r="C46" s="40" t="s">
        <v>19</v>
      </c>
      <c r="D46" s="40" t="s">
        <v>116</v>
      </c>
      <c r="E46" s="40" t="s">
        <v>105</v>
      </c>
      <c r="F46" s="83">
        <v>10000</v>
      </c>
      <c r="G46" s="100">
        <v>10000</v>
      </c>
      <c r="H46" s="111"/>
      <c r="I46" s="23"/>
    </row>
    <row r="47" spans="1:9" ht="15.75">
      <c r="A47" s="41" t="s">
        <v>72</v>
      </c>
      <c r="B47" s="30" t="s">
        <v>7</v>
      </c>
      <c r="C47" s="30" t="s">
        <v>64</v>
      </c>
      <c r="D47" s="30"/>
      <c r="E47" s="30"/>
      <c r="F47" s="80">
        <f>F48</f>
        <v>600</v>
      </c>
      <c r="G47" s="97">
        <f>G48</f>
        <v>600</v>
      </c>
      <c r="H47" s="111"/>
      <c r="I47" s="23"/>
    </row>
    <row r="48" spans="1:9" ht="126">
      <c r="A48" s="42" t="s">
        <v>169</v>
      </c>
      <c r="B48" s="33" t="s">
        <v>7</v>
      </c>
      <c r="C48" s="33" t="s">
        <v>64</v>
      </c>
      <c r="D48" s="33" t="s">
        <v>231</v>
      </c>
      <c r="E48" s="33"/>
      <c r="F48" s="81">
        <f>F49</f>
        <v>600</v>
      </c>
      <c r="G48" s="98">
        <f>G49</f>
        <v>600</v>
      </c>
      <c r="H48" s="111"/>
      <c r="I48" s="23"/>
    </row>
    <row r="49" spans="1:9" ht="47.25">
      <c r="A49" s="34" t="s">
        <v>102</v>
      </c>
      <c r="B49" s="40" t="s">
        <v>7</v>
      </c>
      <c r="C49" s="40" t="s">
        <v>64</v>
      </c>
      <c r="D49" s="40" t="s">
        <v>231</v>
      </c>
      <c r="E49" s="40" t="s">
        <v>103</v>
      </c>
      <c r="F49" s="83">
        <v>600</v>
      </c>
      <c r="G49" s="99">
        <v>600</v>
      </c>
      <c r="H49" s="111"/>
      <c r="I49" s="23"/>
    </row>
    <row r="50" spans="1:9" ht="14.25">
      <c r="A50" s="26" t="s">
        <v>21</v>
      </c>
      <c r="B50" s="43" t="s">
        <v>7</v>
      </c>
      <c r="C50" s="43" t="s">
        <v>22</v>
      </c>
      <c r="D50" s="43"/>
      <c r="E50" s="43"/>
      <c r="F50" s="84">
        <f>F51</f>
        <v>251900</v>
      </c>
      <c r="G50" s="96">
        <f>G51</f>
        <v>251900</v>
      </c>
      <c r="H50" s="111"/>
      <c r="I50" s="23"/>
    </row>
    <row r="51" spans="1:9" ht="14.25">
      <c r="A51" s="29" t="s">
        <v>23</v>
      </c>
      <c r="B51" s="30" t="s">
        <v>7</v>
      </c>
      <c r="C51" s="30" t="s">
        <v>24</v>
      </c>
      <c r="D51" s="30" t="s">
        <v>6</v>
      </c>
      <c r="E51" s="30" t="s">
        <v>6</v>
      </c>
      <c r="F51" s="80">
        <f>F52</f>
        <v>251900</v>
      </c>
      <c r="G51" s="97">
        <f>G52</f>
        <v>251900</v>
      </c>
      <c r="H51" s="111"/>
      <c r="I51" s="23"/>
    </row>
    <row r="52" spans="1:9" ht="47.25">
      <c r="A52" s="42" t="s">
        <v>117</v>
      </c>
      <c r="B52" s="33" t="s">
        <v>7</v>
      </c>
      <c r="C52" s="33" t="s">
        <v>24</v>
      </c>
      <c r="D52" s="33" t="s">
        <v>230</v>
      </c>
      <c r="E52" s="33" t="s">
        <v>6</v>
      </c>
      <c r="F52" s="81">
        <f>F53+F54</f>
        <v>251900</v>
      </c>
      <c r="G52" s="98">
        <f>G53+G54</f>
        <v>251900</v>
      </c>
      <c r="H52" s="111"/>
      <c r="I52" s="23"/>
    </row>
    <row r="53" spans="1:9" ht="94.5">
      <c r="A53" s="34" t="s">
        <v>94</v>
      </c>
      <c r="B53" s="40" t="s">
        <v>7</v>
      </c>
      <c r="C53" s="40" t="s">
        <v>24</v>
      </c>
      <c r="D53" s="35" t="s">
        <v>230</v>
      </c>
      <c r="E53" s="40" t="s">
        <v>95</v>
      </c>
      <c r="F53" s="83">
        <v>237100</v>
      </c>
      <c r="G53" s="99">
        <v>237100</v>
      </c>
      <c r="H53" s="111"/>
      <c r="I53" s="23"/>
    </row>
    <row r="54" spans="1:9" ht="47.25">
      <c r="A54" s="34" t="s">
        <v>102</v>
      </c>
      <c r="B54" s="35" t="s">
        <v>7</v>
      </c>
      <c r="C54" s="35" t="s">
        <v>24</v>
      </c>
      <c r="D54" s="35" t="s">
        <v>230</v>
      </c>
      <c r="E54" s="35" t="s">
        <v>103</v>
      </c>
      <c r="F54" s="82">
        <v>14800</v>
      </c>
      <c r="G54" s="99">
        <v>14800</v>
      </c>
      <c r="H54" s="111"/>
      <c r="I54" s="23"/>
    </row>
    <row r="55" spans="1:9" ht="28.5">
      <c r="A55" s="44" t="s">
        <v>25</v>
      </c>
      <c r="B55" s="43" t="s">
        <v>7</v>
      </c>
      <c r="C55" s="43" t="s">
        <v>26</v>
      </c>
      <c r="D55" s="43"/>
      <c r="E55" s="43"/>
      <c r="F55" s="84">
        <f>F56+F63</f>
        <v>65000</v>
      </c>
      <c r="G55" s="96">
        <f>G56+G63</f>
        <v>125000</v>
      </c>
      <c r="H55" s="111"/>
      <c r="I55" s="23"/>
    </row>
    <row r="56" spans="1:9" ht="63">
      <c r="A56" s="45" t="s">
        <v>73</v>
      </c>
      <c r="B56" s="25" t="s">
        <v>7</v>
      </c>
      <c r="C56" s="25" t="s">
        <v>27</v>
      </c>
      <c r="D56" s="25"/>
      <c r="E56" s="25"/>
      <c r="F56" s="79">
        <f>F57</f>
        <v>15000</v>
      </c>
      <c r="G56" s="95">
        <f>G57</f>
        <v>75000</v>
      </c>
      <c r="H56" s="111"/>
      <c r="I56" s="23"/>
    </row>
    <row r="57" spans="1:9" ht="57">
      <c r="A57" s="29" t="s">
        <v>118</v>
      </c>
      <c r="B57" s="30" t="s">
        <v>7</v>
      </c>
      <c r="C57" s="30" t="s">
        <v>27</v>
      </c>
      <c r="D57" s="30" t="s">
        <v>119</v>
      </c>
      <c r="E57" s="30" t="s">
        <v>6</v>
      </c>
      <c r="F57" s="80">
        <f>F59+F61</f>
        <v>15000</v>
      </c>
      <c r="G57" s="101">
        <f>G59+G61</f>
        <v>75000</v>
      </c>
      <c r="H57" s="120"/>
      <c r="I57" s="23"/>
    </row>
    <row r="58" spans="1:9" ht="85.5">
      <c r="A58" s="29" t="s">
        <v>92</v>
      </c>
      <c r="B58" s="30" t="s">
        <v>7</v>
      </c>
      <c r="C58" s="30" t="s">
        <v>27</v>
      </c>
      <c r="D58" s="30" t="s">
        <v>120</v>
      </c>
      <c r="E58" s="30"/>
      <c r="F58" s="80">
        <f>F59+F61</f>
        <v>15000</v>
      </c>
      <c r="G58" s="101">
        <f>G59+G61</f>
        <v>75000</v>
      </c>
      <c r="H58" s="120"/>
      <c r="I58" s="23"/>
    </row>
    <row r="59" spans="1:9" ht="57">
      <c r="A59" s="32" t="s">
        <v>121</v>
      </c>
      <c r="B59" s="33" t="s">
        <v>7</v>
      </c>
      <c r="C59" s="33" t="s">
        <v>27</v>
      </c>
      <c r="D59" s="33" t="s">
        <v>181</v>
      </c>
      <c r="E59" s="33" t="s">
        <v>6</v>
      </c>
      <c r="F59" s="81">
        <f>F60</f>
        <v>10000</v>
      </c>
      <c r="G59" s="102">
        <f>G60</f>
        <v>70000</v>
      </c>
      <c r="H59" s="120"/>
      <c r="I59" s="23"/>
    </row>
    <row r="60" spans="1:9" ht="30.75" customHeight="1">
      <c r="A60" s="46" t="s">
        <v>102</v>
      </c>
      <c r="B60" s="47" t="s">
        <v>7</v>
      </c>
      <c r="C60" s="48" t="s">
        <v>27</v>
      </c>
      <c r="D60" s="48" t="s">
        <v>181</v>
      </c>
      <c r="E60" s="48" t="s">
        <v>103</v>
      </c>
      <c r="F60" s="85">
        <v>10000</v>
      </c>
      <c r="G60" s="103">
        <v>70000</v>
      </c>
      <c r="H60" s="112"/>
      <c r="I60" s="23"/>
    </row>
    <row r="61" spans="1:9" ht="85.5">
      <c r="A61" s="32" t="s">
        <v>122</v>
      </c>
      <c r="B61" s="33" t="s">
        <v>7</v>
      </c>
      <c r="C61" s="33" t="s">
        <v>27</v>
      </c>
      <c r="D61" s="33" t="s">
        <v>182</v>
      </c>
      <c r="E61" s="33" t="s">
        <v>6</v>
      </c>
      <c r="F61" s="81">
        <f>F62</f>
        <v>5000</v>
      </c>
      <c r="G61" s="102">
        <f>G62</f>
        <v>5000</v>
      </c>
      <c r="H61" s="120"/>
      <c r="I61" s="23"/>
    </row>
    <row r="62" spans="1:9" ht="31.5">
      <c r="A62" s="46" t="s">
        <v>102</v>
      </c>
      <c r="B62" s="47" t="s">
        <v>7</v>
      </c>
      <c r="C62" s="48" t="s">
        <v>27</v>
      </c>
      <c r="D62" s="48" t="s">
        <v>182</v>
      </c>
      <c r="E62" s="48" t="s">
        <v>103</v>
      </c>
      <c r="F62" s="85">
        <v>5000</v>
      </c>
      <c r="G62" s="103">
        <v>5000</v>
      </c>
      <c r="H62" s="112"/>
      <c r="I62" s="23"/>
    </row>
    <row r="63" spans="1:9" ht="15.75">
      <c r="A63" s="45" t="s">
        <v>28</v>
      </c>
      <c r="B63" s="25" t="s">
        <v>7</v>
      </c>
      <c r="C63" s="25" t="s">
        <v>29</v>
      </c>
      <c r="D63" s="25" t="s">
        <v>6</v>
      </c>
      <c r="E63" s="25" t="s">
        <v>6</v>
      </c>
      <c r="F63" s="79">
        <f>F66+F68</f>
        <v>50000</v>
      </c>
      <c r="G63" s="104">
        <f>G66+G68</f>
        <v>50000</v>
      </c>
      <c r="H63" s="120"/>
      <c r="I63" s="23"/>
    </row>
    <row r="64" spans="1:9" ht="57">
      <c r="A64" s="29" t="s">
        <v>118</v>
      </c>
      <c r="B64" s="30" t="s">
        <v>7</v>
      </c>
      <c r="C64" s="30" t="s">
        <v>29</v>
      </c>
      <c r="D64" s="30" t="s">
        <v>119</v>
      </c>
      <c r="E64" s="30"/>
      <c r="F64" s="80">
        <f>F66+F68</f>
        <v>50000</v>
      </c>
      <c r="G64" s="101">
        <f>G66+G68</f>
        <v>50000</v>
      </c>
      <c r="H64" s="120"/>
      <c r="I64" s="23"/>
    </row>
    <row r="65" spans="1:9" ht="85.5">
      <c r="A65" s="29" t="s">
        <v>92</v>
      </c>
      <c r="B65" s="30" t="s">
        <v>7</v>
      </c>
      <c r="C65" s="30" t="s">
        <v>29</v>
      </c>
      <c r="D65" s="30" t="s">
        <v>120</v>
      </c>
      <c r="E65" s="30"/>
      <c r="F65" s="80">
        <f>F66+F68</f>
        <v>50000</v>
      </c>
      <c r="G65" s="101">
        <f>G66+G68</f>
        <v>50000</v>
      </c>
      <c r="H65" s="120"/>
      <c r="I65" s="23"/>
    </row>
    <row r="66" spans="1:9" ht="57">
      <c r="A66" s="32" t="s">
        <v>121</v>
      </c>
      <c r="B66" s="33" t="s">
        <v>7</v>
      </c>
      <c r="C66" s="33" t="s">
        <v>29</v>
      </c>
      <c r="D66" s="33" t="s">
        <v>181</v>
      </c>
      <c r="E66" s="33" t="s">
        <v>6</v>
      </c>
      <c r="F66" s="81">
        <f>F67</f>
        <v>50000</v>
      </c>
      <c r="G66" s="102">
        <f>G67</f>
        <v>50000</v>
      </c>
      <c r="H66" s="120"/>
      <c r="I66" s="23"/>
    </row>
    <row r="67" spans="1:9" ht="29.25" customHeight="1">
      <c r="A67" s="46" t="s">
        <v>102</v>
      </c>
      <c r="B67" s="47" t="s">
        <v>7</v>
      </c>
      <c r="C67" s="48" t="s">
        <v>29</v>
      </c>
      <c r="D67" s="47" t="s">
        <v>181</v>
      </c>
      <c r="E67" s="48" t="s">
        <v>103</v>
      </c>
      <c r="F67" s="85">
        <v>50000</v>
      </c>
      <c r="G67" s="103">
        <v>50000</v>
      </c>
      <c r="H67" s="112"/>
      <c r="I67" s="23"/>
    </row>
    <row r="68" spans="1:9" ht="85.5" hidden="1">
      <c r="A68" s="32" t="s">
        <v>122</v>
      </c>
      <c r="B68" s="33" t="s">
        <v>7</v>
      </c>
      <c r="C68" s="33" t="s">
        <v>29</v>
      </c>
      <c r="D68" s="33" t="s">
        <v>182</v>
      </c>
      <c r="E68" s="33" t="s">
        <v>6</v>
      </c>
      <c r="F68" s="81">
        <f>F69</f>
        <v>0</v>
      </c>
      <c r="G68" s="102">
        <f>G69</f>
        <v>0</v>
      </c>
      <c r="H68" s="120"/>
      <c r="I68" s="23"/>
    </row>
    <row r="69" spans="1:9" ht="31.5" hidden="1">
      <c r="A69" s="46" t="s">
        <v>102</v>
      </c>
      <c r="B69" s="47" t="s">
        <v>7</v>
      </c>
      <c r="C69" s="47" t="s">
        <v>29</v>
      </c>
      <c r="D69" s="47" t="s">
        <v>182</v>
      </c>
      <c r="E69" s="48" t="s">
        <v>103</v>
      </c>
      <c r="F69" s="85">
        <v>0</v>
      </c>
      <c r="G69" s="103">
        <v>0</v>
      </c>
      <c r="H69" s="112"/>
      <c r="I69" s="23"/>
    </row>
    <row r="70" spans="1:9" ht="15.75">
      <c r="A70" s="50" t="s">
        <v>30</v>
      </c>
      <c r="B70" s="43" t="s">
        <v>7</v>
      </c>
      <c r="C70" s="43" t="s">
        <v>31</v>
      </c>
      <c r="D70" s="43"/>
      <c r="E70" s="43"/>
      <c r="F70" s="84">
        <f>F71+F82</f>
        <v>3486300</v>
      </c>
      <c r="G70" s="105">
        <f>G71+G82</f>
        <v>3902000</v>
      </c>
      <c r="H70" s="120"/>
      <c r="I70" s="23"/>
    </row>
    <row r="71" spans="1:9" ht="14.25">
      <c r="A71" s="29" t="s">
        <v>123</v>
      </c>
      <c r="B71" s="30" t="s">
        <v>7</v>
      </c>
      <c r="C71" s="30" t="s">
        <v>32</v>
      </c>
      <c r="D71" s="30"/>
      <c r="E71" s="30"/>
      <c r="F71" s="80">
        <f>F72</f>
        <v>3476300</v>
      </c>
      <c r="G71" s="101">
        <f>G72</f>
        <v>3902000</v>
      </c>
      <c r="H71" s="120"/>
      <c r="I71" s="23"/>
    </row>
    <row r="72" spans="1:9" ht="28.5">
      <c r="A72" s="29" t="s">
        <v>124</v>
      </c>
      <c r="B72" s="30" t="s">
        <v>7</v>
      </c>
      <c r="C72" s="30" t="s">
        <v>32</v>
      </c>
      <c r="D72" s="30" t="s">
        <v>125</v>
      </c>
      <c r="E72" s="30"/>
      <c r="F72" s="80">
        <f>F74+F76+F78+F80</f>
        <v>3476300</v>
      </c>
      <c r="G72" s="101">
        <f>G74+G76+G78+G80</f>
        <v>3902000</v>
      </c>
      <c r="H72" s="120"/>
      <c r="I72" s="23"/>
    </row>
    <row r="73" spans="1:9" ht="85.5">
      <c r="A73" s="29" t="s">
        <v>92</v>
      </c>
      <c r="B73" s="30" t="s">
        <v>7</v>
      </c>
      <c r="C73" s="30" t="s">
        <v>32</v>
      </c>
      <c r="D73" s="30" t="s">
        <v>126</v>
      </c>
      <c r="E73" s="30"/>
      <c r="F73" s="80">
        <f>F74+F76+F78+F80</f>
        <v>3476300</v>
      </c>
      <c r="G73" s="101">
        <f>G74+G76+G78+G80</f>
        <v>3902000</v>
      </c>
      <c r="H73" s="120"/>
      <c r="I73" s="23"/>
    </row>
    <row r="74" spans="1:9" ht="57">
      <c r="A74" s="51" t="s">
        <v>127</v>
      </c>
      <c r="B74" s="33" t="s">
        <v>7</v>
      </c>
      <c r="C74" s="33" t="s">
        <v>32</v>
      </c>
      <c r="D74" s="33" t="s">
        <v>183</v>
      </c>
      <c r="E74" s="33"/>
      <c r="F74" s="81">
        <f>F75</f>
        <v>2966300</v>
      </c>
      <c r="G74" s="98">
        <f>G75</f>
        <v>3902000</v>
      </c>
      <c r="H74" s="111"/>
      <c r="I74" s="23"/>
    </row>
    <row r="75" spans="1:9" ht="31.5">
      <c r="A75" s="46" t="s">
        <v>102</v>
      </c>
      <c r="B75" s="47" t="s">
        <v>7</v>
      </c>
      <c r="C75" s="47" t="s">
        <v>32</v>
      </c>
      <c r="D75" s="47" t="s">
        <v>183</v>
      </c>
      <c r="E75" s="47" t="s">
        <v>103</v>
      </c>
      <c r="F75" s="86">
        <v>2966300</v>
      </c>
      <c r="G75" s="106">
        <v>3902000</v>
      </c>
      <c r="H75" s="113"/>
      <c r="I75" s="23"/>
    </row>
    <row r="76" spans="1:9" ht="28.5">
      <c r="A76" s="32" t="s">
        <v>128</v>
      </c>
      <c r="B76" s="33" t="s">
        <v>7</v>
      </c>
      <c r="C76" s="33" t="s">
        <v>32</v>
      </c>
      <c r="D76" s="33" t="s">
        <v>184</v>
      </c>
      <c r="E76" s="33"/>
      <c r="F76" s="81">
        <f>F77</f>
        <v>5000</v>
      </c>
      <c r="G76" s="98">
        <f>G77</f>
        <v>0</v>
      </c>
      <c r="H76" s="111"/>
      <c r="I76" s="23"/>
    </row>
    <row r="77" spans="1:9" ht="31.5">
      <c r="A77" s="46" t="s">
        <v>102</v>
      </c>
      <c r="B77" s="47" t="s">
        <v>7</v>
      </c>
      <c r="C77" s="47" t="s">
        <v>32</v>
      </c>
      <c r="D77" s="47" t="s">
        <v>184</v>
      </c>
      <c r="E77" s="47" t="s">
        <v>103</v>
      </c>
      <c r="F77" s="86">
        <v>5000</v>
      </c>
      <c r="G77" s="106">
        <v>0</v>
      </c>
      <c r="H77" s="113"/>
      <c r="I77" s="23"/>
    </row>
    <row r="78" spans="1:9" ht="71.25">
      <c r="A78" s="53" t="s">
        <v>129</v>
      </c>
      <c r="B78" s="33" t="s">
        <v>7</v>
      </c>
      <c r="C78" s="33" t="s">
        <v>32</v>
      </c>
      <c r="D78" s="33" t="s">
        <v>185</v>
      </c>
      <c r="E78" s="33"/>
      <c r="F78" s="81">
        <f>F79</f>
        <v>500000</v>
      </c>
      <c r="G78" s="98">
        <f>G79</f>
        <v>0</v>
      </c>
      <c r="H78" s="111"/>
      <c r="I78" s="23"/>
    </row>
    <row r="79" spans="1:9" ht="31.5">
      <c r="A79" s="46" t="s">
        <v>102</v>
      </c>
      <c r="B79" s="47" t="s">
        <v>7</v>
      </c>
      <c r="C79" s="47" t="s">
        <v>32</v>
      </c>
      <c r="D79" s="47" t="s">
        <v>185</v>
      </c>
      <c r="E79" s="47" t="s">
        <v>103</v>
      </c>
      <c r="F79" s="86">
        <v>500000</v>
      </c>
      <c r="G79" s="106">
        <v>0</v>
      </c>
      <c r="H79" s="113"/>
      <c r="I79" s="23"/>
    </row>
    <row r="80" spans="1:9" ht="42.75">
      <c r="A80" s="32" t="s">
        <v>130</v>
      </c>
      <c r="B80" s="33" t="s">
        <v>7</v>
      </c>
      <c r="C80" s="33" t="s">
        <v>32</v>
      </c>
      <c r="D80" s="33" t="s">
        <v>186</v>
      </c>
      <c r="E80" s="33" t="s">
        <v>6</v>
      </c>
      <c r="F80" s="81">
        <f>F81</f>
        <v>5000</v>
      </c>
      <c r="G80" s="98">
        <f>G81</f>
        <v>0</v>
      </c>
      <c r="H80" s="111"/>
      <c r="I80" s="23"/>
    </row>
    <row r="81" spans="1:9" ht="31.5">
      <c r="A81" s="46" t="s">
        <v>102</v>
      </c>
      <c r="B81" s="47" t="s">
        <v>7</v>
      </c>
      <c r="C81" s="47" t="s">
        <v>32</v>
      </c>
      <c r="D81" s="47" t="s">
        <v>186</v>
      </c>
      <c r="E81" s="48" t="s">
        <v>103</v>
      </c>
      <c r="F81" s="85">
        <v>5000</v>
      </c>
      <c r="G81" s="106">
        <v>0</v>
      </c>
      <c r="H81" s="113"/>
      <c r="I81" s="23"/>
    </row>
    <row r="82" spans="1:9" ht="28.5">
      <c r="A82" s="36" t="s">
        <v>74</v>
      </c>
      <c r="B82" s="30" t="s">
        <v>7</v>
      </c>
      <c r="C82" s="30" t="s">
        <v>63</v>
      </c>
      <c r="D82" s="30"/>
      <c r="E82" s="30"/>
      <c r="F82" s="80">
        <f>F85</f>
        <v>10000</v>
      </c>
      <c r="G82" s="97">
        <f>G85</f>
        <v>0</v>
      </c>
      <c r="H82" s="111"/>
      <c r="I82" s="23"/>
    </row>
    <row r="83" spans="1:9" ht="28.5">
      <c r="A83" s="29" t="s">
        <v>124</v>
      </c>
      <c r="B83" s="30" t="s">
        <v>7</v>
      </c>
      <c r="C83" s="30" t="s">
        <v>63</v>
      </c>
      <c r="D83" s="30" t="s">
        <v>125</v>
      </c>
      <c r="E83" s="30"/>
      <c r="F83" s="80">
        <f aca="true" t="shared" si="0" ref="F83:G85">F84</f>
        <v>10000</v>
      </c>
      <c r="G83" s="97">
        <f t="shared" si="0"/>
        <v>0</v>
      </c>
      <c r="H83" s="111"/>
      <c r="I83" s="23"/>
    </row>
    <row r="84" spans="1:9" ht="85.5">
      <c r="A84" s="29" t="s">
        <v>92</v>
      </c>
      <c r="B84" s="30" t="s">
        <v>7</v>
      </c>
      <c r="C84" s="30" t="s">
        <v>63</v>
      </c>
      <c r="D84" s="30" t="s">
        <v>126</v>
      </c>
      <c r="E84" s="30"/>
      <c r="F84" s="80">
        <f t="shared" si="0"/>
        <v>10000</v>
      </c>
      <c r="G84" s="97">
        <f t="shared" si="0"/>
        <v>0</v>
      </c>
      <c r="H84" s="111"/>
      <c r="I84" s="23"/>
    </row>
    <row r="85" spans="1:9" ht="31.5">
      <c r="A85" s="54" t="s">
        <v>131</v>
      </c>
      <c r="B85" s="33" t="s">
        <v>7</v>
      </c>
      <c r="C85" s="33" t="s">
        <v>63</v>
      </c>
      <c r="D85" s="33" t="s">
        <v>187</v>
      </c>
      <c r="E85" s="33"/>
      <c r="F85" s="81">
        <f t="shared" si="0"/>
        <v>10000</v>
      </c>
      <c r="G85" s="98">
        <f t="shared" si="0"/>
        <v>0</v>
      </c>
      <c r="H85" s="111"/>
      <c r="I85" s="23"/>
    </row>
    <row r="86" spans="1:9" ht="31.5">
      <c r="A86" s="46" t="s">
        <v>102</v>
      </c>
      <c r="B86" s="47" t="s">
        <v>7</v>
      </c>
      <c r="C86" s="47" t="s">
        <v>63</v>
      </c>
      <c r="D86" s="47" t="s">
        <v>187</v>
      </c>
      <c r="E86" s="47" t="s">
        <v>103</v>
      </c>
      <c r="F86" s="86">
        <v>10000</v>
      </c>
      <c r="G86" s="106">
        <v>0</v>
      </c>
      <c r="H86" s="113"/>
      <c r="I86" s="23"/>
    </row>
    <row r="87" spans="1:9" ht="28.5">
      <c r="A87" s="55" t="s">
        <v>33</v>
      </c>
      <c r="B87" s="43" t="s">
        <v>7</v>
      </c>
      <c r="C87" s="43" t="s">
        <v>34</v>
      </c>
      <c r="D87" s="43"/>
      <c r="E87" s="43"/>
      <c r="F87" s="84">
        <f>F88+F93+F100</f>
        <v>897223</v>
      </c>
      <c r="G87" s="96">
        <f>G88+G93+G100</f>
        <v>0</v>
      </c>
      <c r="H87" s="111"/>
      <c r="I87" s="23"/>
    </row>
    <row r="88" spans="1:9" ht="15.75">
      <c r="A88" s="73" t="s">
        <v>75</v>
      </c>
      <c r="B88" s="30" t="s">
        <v>7</v>
      </c>
      <c r="C88" s="30" t="s">
        <v>76</v>
      </c>
      <c r="D88" s="30"/>
      <c r="E88" s="30"/>
      <c r="F88" s="80">
        <f aca="true" t="shared" si="1" ref="F88:G91">F89</f>
        <v>10000</v>
      </c>
      <c r="G88" s="97">
        <f t="shared" si="1"/>
        <v>0</v>
      </c>
      <c r="H88" s="111"/>
      <c r="I88" s="23"/>
    </row>
    <row r="89" spans="1:9" ht="28.5">
      <c r="A89" s="29" t="s">
        <v>132</v>
      </c>
      <c r="B89" s="30" t="s">
        <v>7</v>
      </c>
      <c r="C89" s="30" t="s">
        <v>76</v>
      </c>
      <c r="D89" s="30" t="s">
        <v>133</v>
      </c>
      <c r="E89" s="30"/>
      <c r="F89" s="80">
        <f t="shared" si="1"/>
        <v>10000</v>
      </c>
      <c r="G89" s="97">
        <f t="shared" si="1"/>
        <v>0</v>
      </c>
      <c r="H89" s="111"/>
      <c r="I89" s="23"/>
    </row>
    <row r="90" spans="1:9" ht="85.5">
      <c r="A90" s="29" t="s">
        <v>92</v>
      </c>
      <c r="B90" s="30" t="s">
        <v>7</v>
      </c>
      <c r="C90" s="30" t="s">
        <v>76</v>
      </c>
      <c r="D90" s="30" t="s">
        <v>134</v>
      </c>
      <c r="E90" s="30"/>
      <c r="F90" s="80">
        <f t="shared" si="1"/>
        <v>10000</v>
      </c>
      <c r="G90" s="97">
        <f t="shared" si="1"/>
        <v>0</v>
      </c>
      <c r="H90" s="111"/>
      <c r="I90" s="23"/>
    </row>
    <row r="91" spans="1:9" ht="28.5">
      <c r="A91" s="32" t="s">
        <v>180</v>
      </c>
      <c r="B91" s="33" t="s">
        <v>7</v>
      </c>
      <c r="C91" s="33" t="s">
        <v>76</v>
      </c>
      <c r="D91" s="33" t="s">
        <v>179</v>
      </c>
      <c r="E91" s="33"/>
      <c r="F91" s="81">
        <f t="shared" si="1"/>
        <v>10000</v>
      </c>
      <c r="G91" s="98">
        <f t="shared" si="1"/>
        <v>0</v>
      </c>
      <c r="H91" s="111"/>
      <c r="I91" s="23"/>
    </row>
    <row r="92" spans="1:9" ht="31.5">
      <c r="A92" s="46" t="s">
        <v>102</v>
      </c>
      <c r="B92" s="56" t="s">
        <v>7</v>
      </c>
      <c r="C92" s="56" t="s">
        <v>76</v>
      </c>
      <c r="D92" s="56" t="s">
        <v>179</v>
      </c>
      <c r="E92" s="56" t="s">
        <v>103</v>
      </c>
      <c r="F92" s="87">
        <v>10000</v>
      </c>
      <c r="G92" s="107">
        <v>0</v>
      </c>
      <c r="H92" s="113"/>
      <c r="I92" s="23"/>
    </row>
    <row r="93" spans="1:9" ht="15.75">
      <c r="A93" s="39" t="s">
        <v>77</v>
      </c>
      <c r="B93" s="30" t="s">
        <v>7</v>
      </c>
      <c r="C93" s="30" t="s">
        <v>35</v>
      </c>
      <c r="D93" s="30"/>
      <c r="E93" s="30"/>
      <c r="F93" s="80">
        <f>F94</f>
        <v>255000</v>
      </c>
      <c r="G93" s="97">
        <f>G94</f>
        <v>0</v>
      </c>
      <c r="H93" s="111"/>
      <c r="I93" s="23"/>
    </row>
    <row r="94" spans="1:9" ht="28.5">
      <c r="A94" s="29" t="s">
        <v>132</v>
      </c>
      <c r="B94" s="30" t="s">
        <v>7</v>
      </c>
      <c r="C94" s="30" t="s">
        <v>35</v>
      </c>
      <c r="D94" s="30" t="s">
        <v>133</v>
      </c>
      <c r="E94" s="30"/>
      <c r="F94" s="80">
        <f>F96+F98</f>
        <v>255000</v>
      </c>
      <c r="G94" s="97">
        <f>G96+G98</f>
        <v>0</v>
      </c>
      <c r="H94" s="111"/>
      <c r="I94" s="23"/>
    </row>
    <row r="95" spans="1:9" ht="85.5">
      <c r="A95" s="29" t="s">
        <v>92</v>
      </c>
      <c r="B95" s="30" t="s">
        <v>7</v>
      </c>
      <c r="C95" s="30" t="s">
        <v>35</v>
      </c>
      <c r="D95" s="30" t="s">
        <v>134</v>
      </c>
      <c r="E95" s="30"/>
      <c r="F95" s="80">
        <f>F96+F98</f>
        <v>255000</v>
      </c>
      <c r="G95" s="97">
        <f>G96+G98</f>
        <v>0</v>
      </c>
      <c r="H95" s="111"/>
      <c r="I95" s="23"/>
    </row>
    <row r="96" spans="1:9" ht="28.5">
      <c r="A96" s="32" t="s">
        <v>135</v>
      </c>
      <c r="B96" s="33" t="s">
        <v>7</v>
      </c>
      <c r="C96" s="33" t="s">
        <v>35</v>
      </c>
      <c r="D96" s="33" t="s">
        <v>188</v>
      </c>
      <c r="E96" s="33"/>
      <c r="F96" s="81">
        <f>F97</f>
        <v>0</v>
      </c>
      <c r="G96" s="98">
        <f>G97</f>
        <v>0</v>
      </c>
      <c r="H96" s="111"/>
      <c r="I96" s="23"/>
    </row>
    <row r="97" spans="1:9" ht="29.25" customHeight="1">
      <c r="A97" s="46" t="s">
        <v>102</v>
      </c>
      <c r="B97" s="47" t="s">
        <v>7</v>
      </c>
      <c r="C97" s="48" t="s">
        <v>35</v>
      </c>
      <c r="D97" s="47" t="s">
        <v>188</v>
      </c>
      <c r="E97" s="48" t="s">
        <v>103</v>
      </c>
      <c r="F97" s="85">
        <v>0</v>
      </c>
      <c r="G97" s="106">
        <v>0</v>
      </c>
      <c r="H97" s="113"/>
      <c r="I97" s="23"/>
    </row>
    <row r="98" spans="1:9" ht="28.5">
      <c r="A98" s="53" t="s">
        <v>136</v>
      </c>
      <c r="B98" s="33" t="s">
        <v>7</v>
      </c>
      <c r="C98" s="33" t="s">
        <v>35</v>
      </c>
      <c r="D98" s="33" t="s">
        <v>189</v>
      </c>
      <c r="E98" s="33"/>
      <c r="F98" s="81">
        <f>F99</f>
        <v>255000</v>
      </c>
      <c r="G98" s="98">
        <f>G99</f>
        <v>0</v>
      </c>
      <c r="H98" s="111"/>
      <c r="I98" s="23"/>
    </row>
    <row r="99" spans="1:9" ht="31.5">
      <c r="A99" s="46" t="s">
        <v>102</v>
      </c>
      <c r="B99" s="47" t="s">
        <v>7</v>
      </c>
      <c r="C99" s="48" t="s">
        <v>35</v>
      </c>
      <c r="D99" s="47" t="s">
        <v>189</v>
      </c>
      <c r="E99" s="48" t="s">
        <v>103</v>
      </c>
      <c r="F99" s="85">
        <v>255000</v>
      </c>
      <c r="G99" s="106">
        <v>0</v>
      </c>
      <c r="H99" s="113"/>
      <c r="I99" s="23"/>
    </row>
    <row r="100" spans="1:9" ht="14.25">
      <c r="A100" s="29" t="s">
        <v>36</v>
      </c>
      <c r="B100" s="30" t="s">
        <v>7</v>
      </c>
      <c r="C100" s="30" t="s">
        <v>37</v>
      </c>
      <c r="D100" s="30"/>
      <c r="E100" s="30"/>
      <c r="F100" s="80">
        <f>F101</f>
        <v>632223</v>
      </c>
      <c r="G100" s="97">
        <f>G101</f>
        <v>0</v>
      </c>
      <c r="H100" s="111"/>
      <c r="I100" s="23"/>
    </row>
    <row r="101" spans="1:9" ht="28.5">
      <c r="A101" s="29" t="s">
        <v>132</v>
      </c>
      <c r="B101" s="30" t="s">
        <v>7</v>
      </c>
      <c r="C101" s="30" t="s">
        <v>37</v>
      </c>
      <c r="D101" s="30" t="s">
        <v>133</v>
      </c>
      <c r="E101" s="30"/>
      <c r="F101" s="80">
        <f>F102</f>
        <v>632223</v>
      </c>
      <c r="G101" s="97">
        <f>G102</f>
        <v>0</v>
      </c>
      <c r="H101" s="111"/>
      <c r="I101" s="23"/>
    </row>
    <row r="102" spans="1:9" ht="85.5">
      <c r="A102" s="29" t="s">
        <v>92</v>
      </c>
      <c r="B102" s="30" t="s">
        <v>7</v>
      </c>
      <c r="C102" s="30" t="s">
        <v>37</v>
      </c>
      <c r="D102" s="30" t="s">
        <v>134</v>
      </c>
      <c r="E102" s="30"/>
      <c r="F102" s="80">
        <f>F103+F105+F107+F109+F111</f>
        <v>632223</v>
      </c>
      <c r="G102" s="97">
        <f>G103+G105+G107+G109+G111</f>
        <v>0</v>
      </c>
      <c r="H102" s="111"/>
      <c r="I102" s="23"/>
    </row>
    <row r="103" spans="1:9" ht="25.5" customHeight="1">
      <c r="A103" s="32" t="s">
        <v>137</v>
      </c>
      <c r="B103" s="33" t="s">
        <v>7</v>
      </c>
      <c r="C103" s="33" t="s">
        <v>37</v>
      </c>
      <c r="D103" s="33" t="s">
        <v>190</v>
      </c>
      <c r="E103" s="33" t="s">
        <v>6</v>
      </c>
      <c r="F103" s="81">
        <f>F104</f>
        <v>10000</v>
      </c>
      <c r="G103" s="98">
        <f>G104</f>
        <v>0</v>
      </c>
      <c r="H103" s="111"/>
      <c r="I103" s="23"/>
    </row>
    <row r="104" spans="1:9" ht="31.5" customHeight="1">
      <c r="A104" s="46" t="s">
        <v>102</v>
      </c>
      <c r="B104" s="47" t="s">
        <v>7</v>
      </c>
      <c r="C104" s="48" t="s">
        <v>37</v>
      </c>
      <c r="D104" s="47" t="s">
        <v>190</v>
      </c>
      <c r="E104" s="48" t="s">
        <v>103</v>
      </c>
      <c r="F104" s="85">
        <v>10000</v>
      </c>
      <c r="G104" s="106">
        <v>0</v>
      </c>
      <c r="H104" s="113"/>
      <c r="I104" s="23"/>
    </row>
    <row r="105" spans="1:9" ht="28.5">
      <c r="A105" s="32" t="s">
        <v>138</v>
      </c>
      <c r="B105" s="33" t="s">
        <v>7</v>
      </c>
      <c r="C105" s="33" t="s">
        <v>37</v>
      </c>
      <c r="D105" s="33" t="s">
        <v>191</v>
      </c>
      <c r="E105" s="33"/>
      <c r="F105" s="81">
        <f>F106</f>
        <v>259100</v>
      </c>
      <c r="G105" s="98">
        <v>0</v>
      </c>
      <c r="H105" s="111"/>
      <c r="I105" s="23"/>
    </row>
    <row r="106" spans="1:9" ht="29.25" customHeight="1">
      <c r="A106" s="46" t="s">
        <v>102</v>
      </c>
      <c r="B106" s="47" t="s">
        <v>7</v>
      </c>
      <c r="C106" s="47" t="s">
        <v>37</v>
      </c>
      <c r="D106" s="47" t="s">
        <v>191</v>
      </c>
      <c r="E106" s="48" t="s">
        <v>103</v>
      </c>
      <c r="F106" s="85">
        <v>259100</v>
      </c>
      <c r="G106" s="107">
        <v>0</v>
      </c>
      <c r="H106" s="113"/>
      <c r="I106" s="23"/>
    </row>
    <row r="107" spans="1:9" ht="28.5">
      <c r="A107" s="32" t="s">
        <v>135</v>
      </c>
      <c r="B107" s="33" t="s">
        <v>7</v>
      </c>
      <c r="C107" s="33" t="s">
        <v>37</v>
      </c>
      <c r="D107" s="33" t="s">
        <v>188</v>
      </c>
      <c r="E107" s="33"/>
      <c r="F107" s="81">
        <f>F108</f>
        <v>37400</v>
      </c>
      <c r="G107" s="98">
        <f>G108</f>
        <v>0</v>
      </c>
      <c r="H107" s="111"/>
      <c r="I107" s="23"/>
    </row>
    <row r="108" spans="1:9" ht="31.5">
      <c r="A108" s="46" t="s">
        <v>102</v>
      </c>
      <c r="B108" s="47" t="s">
        <v>7</v>
      </c>
      <c r="C108" s="47" t="s">
        <v>37</v>
      </c>
      <c r="D108" s="56" t="s">
        <v>188</v>
      </c>
      <c r="E108" s="47" t="s">
        <v>103</v>
      </c>
      <c r="F108" s="86">
        <v>37400</v>
      </c>
      <c r="G108" s="107">
        <v>0</v>
      </c>
      <c r="H108" s="113"/>
      <c r="I108" s="23"/>
    </row>
    <row r="109" spans="1:9" ht="28.5">
      <c r="A109" s="32" t="s">
        <v>139</v>
      </c>
      <c r="B109" s="33" t="s">
        <v>7</v>
      </c>
      <c r="C109" s="33" t="s">
        <v>37</v>
      </c>
      <c r="D109" s="33" t="s">
        <v>192</v>
      </c>
      <c r="E109" s="33"/>
      <c r="F109" s="81">
        <f>F110</f>
        <v>5000</v>
      </c>
      <c r="G109" s="98">
        <f>G110</f>
        <v>0</v>
      </c>
      <c r="H109" s="111"/>
      <c r="I109" s="23"/>
    </row>
    <row r="110" spans="1:9" ht="31.5">
      <c r="A110" s="46" t="s">
        <v>102</v>
      </c>
      <c r="B110" s="47" t="s">
        <v>7</v>
      </c>
      <c r="C110" s="47" t="s">
        <v>37</v>
      </c>
      <c r="D110" s="56" t="s">
        <v>192</v>
      </c>
      <c r="E110" s="47" t="s">
        <v>103</v>
      </c>
      <c r="F110" s="86">
        <v>5000</v>
      </c>
      <c r="G110" s="107">
        <v>0</v>
      </c>
      <c r="H110" s="113"/>
      <c r="I110" s="23"/>
    </row>
    <row r="111" spans="1:9" s="127" customFormat="1" ht="15.75">
      <c r="A111" s="125" t="s">
        <v>219</v>
      </c>
      <c r="B111" s="122" t="s">
        <v>7</v>
      </c>
      <c r="C111" s="122" t="s">
        <v>37</v>
      </c>
      <c r="D111" s="122" t="s">
        <v>220</v>
      </c>
      <c r="E111" s="122"/>
      <c r="F111" s="128">
        <f>F112</f>
        <v>320723</v>
      </c>
      <c r="G111" s="129">
        <f>G112</f>
        <v>0</v>
      </c>
      <c r="H111" s="130"/>
      <c r="I111" s="126"/>
    </row>
    <row r="112" spans="1:9" ht="31.5">
      <c r="A112" s="46" t="s">
        <v>102</v>
      </c>
      <c r="B112" s="47" t="s">
        <v>7</v>
      </c>
      <c r="C112" s="47" t="s">
        <v>37</v>
      </c>
      <c r="D112" s="56" t="s">
        <v>223</v>
      </c>
      <c r="E112" s="47" t="s">
        <v>103</v>
      </c>
      <c r="F112" s="86">
        <v>320723</v>
      </c>
      <c r="G112" s="107">
        <v>0</v>
      </c>
      <c r="H112" s="113"/>
      <c r="I112" s="23"/>
    </row>
    <row r="113" spans="1:9" ht="14.25">
      <c r="A113" s="44" t="s">
        <v>140</v>
      </c>
      <c r="B113" s="43" t="s">
        <v>7</v>
      </c>
      <c r="C113" s="43" t="s">
        <v>38</v>
      </c>
      <c r="D113" s="43"/>
      <c r="E113" s="43"/>
      <c r="F113" s="84">
        <f>F114+F140</f>
        <v>3287772</v>
      </c>
      <c r="G113" s="96">
        <f>G114+G140</f>
        <v>3587787</v>
      </c>
      <c r="H113" s="111"/>
      <c r="I113" s="23"/>
    </row>
    <row r="114" spans="1:9" ht="14.25">
      <c r="A114" s="57" t="s">
        <v>39</v>
      </c>
      <c r="B114" s="30" t="s">
        <v>7</v>
      </c>
      <c r="C114" s="30" t="s">
        <v>40</v>
      </c>
      <c r="D114" s="30"/>
      <c r="E114" s="30"/>
      <c r="F114" s="80">
        <f>F115+F127</f>
        <v>3252272</v>
      </c>
      <c r="G114" s="97">
        <f>G115+G127</f>
        <v>3587787</v>
      </c>
      <c r="H114" s="111"/>
      <c r="I114" s="23"/>
    </row>
    <row r="115" spans="1:9" ht="28.5">
      <c r="A115" s="57" t="s">
        <v>141</v>
      </c>
      <c r="B115" s="30" t="s">
        <v>7</v>
      </c>
      <c r="C115" s="30" t="s">
        <v>40</v>
      </c>
      <c r="D115" s="30" t="s">
        <v>142</v>
      </c>
      <c r="E115" s="30"/>
      <c r="F115" s="80">
        <f>F116+F131</f>
        <v>3252272</v>
      </c>
      <c r="G115" s="97">
        <f>G116+G131</f>
        <v>3587787</v>
      </c>
      <c r="H115" s="111"/>
      <c r="I115" s="23"/>
    </row>
    <row r="116" spans="1:9" ht="42.75">
      <c r="A116" s="29" t="s">
        <v>143</v>
      </c>
      <c r="B116" s="30" t="s">
        <v>7</v>
      </c>
      <c r="C116" s="30" t="s">
        <v>40</v>
      </c>
      <c r="D116" s="30" t="s">
        <v>144</v>
      </c>
      <c r="E116" s="30"/>
      <c r="F116" s="80">
        <f>F117+F121+F124</f>
        <v>3252272</v>
      </c>
      <c r="G116" s="97">
        <f>G117+G121+G124</f>
        <v>3587787</v>
      </c>
      <c r="H116" s="111"/>
      <c r="I116" s="23"/>
    </row>
    <row r="117" spans="1:9" ht="85.5">
      <c r="A117" s="58" t="s">
        <v>92</v>
      </c>
      <c r="B117" s="33" t="s">
        <v>7</v>
      </c>
      <c r="C117" s="33" t="s">
        <v>40</v>
      </c>
      <c r="D117" s="33" t="s">
        <v>193</v>
      </c>
      <c r="E117" s="33"/>
      <c r="F117" s="81">
        <f>F118+F119+F120</f>
        <v>1500800</v>
      </c>
      <c r="G117" s="98">
        <f>G118+G119+G120</f>
        <v>2000300</v>
      </c>
      <c r="H117" s="111"/>
      <c r="I117" s="23"/>
    </row>
    <row r="118" spans="1:9" ht="94.5">
      <c r="A118" s="46" t="s">
        <v>94</v>
      </c>
      <c r="B118" s="47" t="s">
        <v>7</v>
      </c>
      <c r="C118" s="47" t="s">
        <v>40</v>
      </c>
      <c r="D118" s="47" t="s">
        <v>193</v>
      </c>
      <c r="E118" s="48" t="s">
        <v>95</v>
      </c>
      <c r="F118" s="85">
        <v>500</v>
      </c>
      <c r="G118" s="106">
        <v>500000</v>
      </c>
      <c r="H118" s="113"/>
      <c r="I118" s="38"/>
    </row>
    <row r="119" spans="1:9" ht="31.5">
      <c r="A119" s="46" t="s">
        <v>102</v>
      </c>
      <c r="B119" s="47" t="s">
        <v>7</v>
      </c>
      <c r="C119" s="47" t="s">
        <v>40</v>
      </c>
      <c r="D119" s="47" t="s">
        <v>193</v>
      </c>
      <c r="E119" s="48" t="s">
        <v>103</v>
      </c>
      <c r="F119" s="85">
        <v>1500000</v>
      </c>
      <c r="G119" s="106">
        <v>1500000</v>
      </c>
      <c r="H119" s="113"/>
      <c r="I119" s="23"/>
    </row>
    <row r="120" spans="1:9" ht="15" customHeight="1">
      <c r="A120" s="46" t="s">
        <v>104</v>
      </c>
      <c r="B120" s="47" t="s">
        <v>7</v>
      </c>
      <c r="C120" s="47" t="s">
        <v>40</v>
      </c>
      <c r="D120" s="47" t="s">
        <v>193</v>
      </c>
      <c r="E120" s="48" t="s">
        <v>105</v>
      </c>
      <c r="F120" s="85">
        <v>300</v>
      </c>
      <c r="G120" s="106">
        <v>300</v>
      </c>
      <c r="H120" s="113"/>
      <c r="I120" s="23"/>
    </row>
    <row r="121" spans="1:9" ht="71.25" hidden="1">
      <c r="A121" s="32" t="s">
        <v>145</v>
      </c>
      <c r="B121" s="33" t="s">
        <v>7</v>
      </c>
      <c r="C121" s="33" t="s">
        <v>40</v>
      </c>
      <c r="D121" s="33" t="s">
        <v>194</v>
      </c>
      <c r="E121" s="33"/>
      <c r="F121" s="81">
        <f>F122+F123</f>
        <v>0</v>
      </c>
      <c r="G121" s="98">
        <f>G122+G123</f>
        <v>0</v>
      </c>
      <c r="H121" s="111"/>
      <c r="I121" s="23"/>
    </row>
    <row r="122" spans="1:9" ht="86.25" customHeight="1" hidden="1">
      <c r="A122" s="46" t="s">
        <v>94</v>
      </c>
      <c r="B122" s="47" t="s">
        <v>7</v>
      </c>
      <c r="C122" s="47" t="s">
        <v>40</v>
      </c>
      <c r="D122" s="47" t="s">
        <v>194</v>
      </c>
      <c r="E122" s="48" t="s">
        <v>95</v>
      </c>
      <c r="F122" s="85">
        <v>0</v>
      </c>
      <c r="G122" s="106">
        <v>0</v>
      </c>
      <c r="H122" s="113"/>
      <c r="I122" s="23"/>
    </row>
    <row r="123" spans="1:9" ht="31.5" hidden="1">
      <c r="A123" s="46" t="s">
        <v>102</v>
      </c>
      <c r="B123" s="47" t="s">
        <v>7</v>
      </c>
      <c r="C123" s="47" t="s">
        <v>40</v>
      </c>
      <c r="D123" s="47" t="s">
        <v>194</v>
      </c>
      <c r="E123" s="48" t="s">
        <v>103</v>
      </c>
      <c r="F123" s="85">
        <v>0</v>
      </c>
      <c r="G123" s="106">
        <v>0</v>
      </c>
      <c r="H123" s="113"/>
      <c r="I123" s="23"/>
    </row>
    <row r="124" spans="1:9" ht="85.5">
      <c r="A124" s="32" t="s">
        <v>146</v>
      </c>
      <c r="B124" s="33" t="s">
        <v>7</v>
      </c>
      <c r="C124" s="33" t="s">
        <v>40</v>
      </c>
      <c r="D124" s="33" t="s">
        <v>195</v>
      </c>
      <c r="E124" s="33"/>
      <c r="F124" s="81">
        <f>F125+F126</f>
        <v>1751472</v>
      </c>
      <c r="G124" s="98">
        <f>G125+G126</f>
        <v>1587487</v>
      </c>
      <c r="H124" s="111"/>
      <c r="I124" s="23"/>
    </row>
    <row r="125" spans="1:9" ht="81" customHeight="1">
      <c r="A125" s="46" t="s">
        <v>94</v>
      </c>
      <c r="B125" s="47" t="s">
        <v>7</v>
      </c>
      <c r="C125" s="47" t="s">
        <v>40</v>
      </c>
      <c r="D125" s="47" t="s">
        <v>195</v>
      </c>
      <c r="E125" s="48" t="s">
        <v>95</v>
      </c>
      <c r="F125" s="85">
        <v>1751472</v>
      </c>
      <c r="G125" s="106">
        <v>1587487</v>
      </c>
      <c r="H125" s="113"/>
      <c r="I125" s="23"/>
    </row>
    <row r="126" spans="1:9" ht="29.25" customHeight="1">
      <c r="A126" s="46" t="s">
        <v>102</v>
      </c>
      <c r="B126" s="47" t="s">
        <v>7</v>
      </c>
      <c r="C126" s="47" t="s">
        <v>40</v>
      </c>
      <c r="D126" s="47" t="s">
        <v>195</v>
      </c>
      <c r="E126" s="48" t="s">
        <v>103</v>
      </c>
      <c r="F126" s="85">
        <v>0</v>
      </c>
      <c r="G126" s="106">
        <v>0</v>
      </c>
      <c r="H126" s="113"/>
      <c r="I126" s="23"/>
    </row>
    <row r="127" spans="1:9" ht="0.75" customHeight="1">
      <c r="A127" s="29" t="s">
        <v>132</v>
      </c>
      <c r="B127" s="30" t="s">
        <v>7</v>
      </c>
      <c r="C127" s="30" t="s">
        <v>40</v>
      </c>
      <c r="D127" s="30" t="s">
        <v>133</v>
      </c>
      <c r="E127" s="30"/>
      <c r="F127" s="80">
        <f aca="true" t="shared" si="2" ref="F127:G129">F128</f>
        <v>0</v>
      </c>
      <c r="G127" s="97">
        <f t="shared" si="2"/>
        <v>0</v>
      </c>
      <c r="H127" s="111"/>
      <c r="I127" s="23"/>
    </row>
    <row r="128" spans="1:9" ht="85.5" hidden="1">
      <c r="A128" s="29" t="s">
        <v>92</v>
      </c>
      <c r="B128" s="30" t="s">
        <v>7</v>
      </c>
      <c r="C128" s="30" t="s">
        <v>40</v>
      </c>
      <c r="D128" s="30" t="s">
        <v>134</v>
      </c>
      <c r="E128" s="30"/>
      <c r="F128" s="80">
        <f t="shared" si="2"/>
        <v>0</v>
      </c>
      <c r="G128" s="97">
        <f t="shared" si="2"/>
        <v>0</v>
      </c>
      <c r="H128" s="111"/>
      <c r="I128" s="23"/>
    </row>
    <row r="129" spans="1:9" ht="28.5" hidden="1">
      <c r="A129" s="32" t="s">
        <v>135</v>
      </c>
      <c r="B129" s="33" t="s">
        <v>7</v>
      </c>
      <c r="C129" s="33" t="s">
        <v>40</v>
      </c>
      <c r="D129" s="33" t="s">
        <v>188</v>
      </c>
      <c r="E129" s="33"/>
      <c r="F129" s="81">
        <f t="shared" si="2"/>
        <v>0</v>
      </c>
      <c r="G129" s="98">
        <f t="shared" si="2"/>
        <v>0</v>
      </c>
      <c r="H129" s="111"/>
      <c r="I129" s="23"/>
    </row>
    <row r="130" spans="1:9" ht="30.75" customHeight="1" hidden="1">
      <c r="A130" s="46" t="s">
        <v>102</v>
      </c>
      <c r="B130" s="47" t="s">
        <v>7</v>
      </c>
      <c r="C130" s="47" t="s">
        <v>40</v>
      </c>
      <c r="D130" s="56" t="s">
        <v>188</v>
      </c>
      <c r="E130" s="47" t="s">
        <v>103</v>
      </c>
      <c r="F130" s="86">
        <v>0</v>
      </c>
      <c r="G130" s="107">
        <v>0</v>
      </c>
      <c r="H130" s="113"/>
      <c r="I130" s="23"/>
    </row>
    <row r="131" spans="1:9" ht="42.75" hidden="1">
      <c r="A131" s="29" t="s">
        <v>147</v>
      </c>
      <c r="B131" s="30" t="s">
        <v>7</v>
      </c>
      <c r="C131" s="30" t="s">
        <v>40</v>
      </c>
      <c r="D131" s="30" t="s">
        <v>148</v>
      </c>
      <c r="E131" s="59"/>
      <c r="F131" s="88">
        <f>F132+F135+F137</f>
        <v>0</v>
      </c>
      <c r="G131" s="97">
        <f>G132+G135+G137</f>
        <v>0</v>
      </c>
      <c r="H131" s="111"/>
      <c r="I131" s="23"/>
    </row>
    <row r="132" spans="1:9" ht="75" customHeight="1" hidden="1">
      <c r="A132" s="58" t="s">
        <v>92</v>
      </c>
      <c r="B132" s="33" t="s">
        <v>7</v>
      </c>
      <c r="C132" s="33" t="s">
        <v>40</v>
      </c>
      <c r="D132" s="33" t="s">
        <v>196</v>
      </c>
      <c r="E132" s="33"/>
      <c r="F132" s="81">
        <f>F133+F134</f>
        <v>0</v>
      </c>
      <c r="G132" s="98">
        <f>G133+G134</f>
        <v>0</v>
      </c>
      <c r="H132" s="111"/>
      <c r="I132" s="23"/>
    </row>
    <row r="133" spans="1:9" ht="81.75" customHeight="1" hidden="1">
      <c r="A133" s="46" t="s">
        <v>94</v>
      </c>
      <c r="B133" s="47" t="s">
        <v>7</v>
      </c>
      <c r="C133" s="47" t="s">
        <v>40</v>
      </c>
      <c r="D133" s="47" t="s">
        <v>196</v>
      </c>
      <c r="E133" s="48" t="s">
        <v>95</v>
      </c>
      <c r="F133" s="85">
        <v>0</v>
      </c>
      <c r="G133" s="106">
        <v>0</v>
      </c>
      <c r="H133" s="113"/>
      <c r="I133" s="38"/>
    </row>
    <row r="134" spans="1:9" ht="29.25" customHeight="1" hidden="1">
      <c r="A134" s="46" t="s">
        <v>102</v>
      </c>
      <c r="B134" s="47" t="s">
        <v>7</v>
      </c>
      <c r="C134" s="47" t="s">
        <v>40</v>
      </c>
      <c r="D134" s="47" t="s">
        <v>196</v>
      </c>
      <c r="E134" s="48" t="s">
        <v>103</v>
      </c>
      <c r="F134" s="85">
        <v>0</v>
      </c>
      <c r="G134" s="106">
        <v>0</v>
      </c>
      <c r="H134" s="113"/>
      <c r="I134" s="23"/>
    </row>
    <row r="135" spans="1:9" ht="71.25" hidden="1">
      <c r="A135" s="32" t="s">
        <v>149</v>
      </c>
      <c r="B135" s="33" t="s">
        <v>7</v>
      </c>
      <c r="C135" s="33" t="s">
        <v>40</v>
      </c>
      <c r="D135" s="33" t="s">
        <v>197</v>
      </c>
      <c r="E135" s="33"/>
      <c r="F135" s="81">
        <f>F136</f>
        <v>0</v>
      </c>
      <c r="G135" s="98">
        <f>G136</f>
        <v>0</v>
      </c>
      <c r="H135" s="111"/>
      <c r="I135" s="23"/>
    </row>
    <row r="136" spans="1:9" ht="81.75" customHeight="1" hidden="1">
      <c r="A136" s="46" t="s">
        <v>94</v>
      </c>
      <c r="B136" s="47" t="s">
        <v>7</v>
      </c>
      <c r="C136" s="47" t="s">
        <v>40</v>
      </c>
      <c r="D136" s="47" t="s">
        <v>197</v>
      </c>
      <c r="E136" s="48" t="s">
        <v>95</v>
      </c>
      <c r="F136" s="85">
        <v>0</v>
      </c>
      <c r="G136" s="106">
        <v>0</v>
      </c>
      <c r="H136" s="113"/>
      <c r="I136" s="23"/>
    </row>
    <row r="137" spans="1:9" ht="85.5" hidden="1">
      <c r="A137" s="32" t="s">
        <v>150</v>
      </c>
      <c r="B137" s="33" t="s">
        <v>7</v>
      </c>
      <c r="C137" s="33" t="s">
        <v>40</v>
      </c>
      <c r="D137" s="33" t="s">
        <v>198</v>
      </c>
      <c r="E137" s="33"/>
      <c r="F137" s="81">
        <f>F138+F139</f>
        <v>0</v>
      </c>
      <c r="G137" s="98">
        <f>G138+G139</f>
        <v>0</v>
      </c>
      <c r="H137" s="111"/>
      <c r="I137" s="23"/>
    </row>
    <row r="138" spans="1:9" ht="83.25" customHeight="1" hidden="1">
      <c r="A138" s="46" t="s">
        <v>94</v>
      </c>
      <c r="B138" s="47" t="s">
        <v>7</v>
      </c>
      <c r="C138" s="47" t="s">
        <v>40</v>
      </c>
      <c r="D138" s="47" t="s">
        <v>198</v>
      </c>
      <c r="E138" s="48" t="s">
        <v>95</v>
      </c>
      <c r="F138" s="85">
        <v>0</v>
      </c>
      <c r="G138" s="106">
        <v>0</v>
      </c>
      <c r="H138" s="113"/>
      <c r="I138" s="23"/>
    </row>
    <row r="139" spans="1:9" ht="31.5" hidden="1">
      <c r="A139" s="46" t="s">
        <v>102</v>
      </c>
      <c r="B139" s="47" t="s">
        <v>7</v>
      </c>
      <c r="C139" s="47" t="s">
        <v>40</v>
      </c>
      <c r="D139" s="47" t="s">
        <v>198</v>
      </c>
      <c r="E139" s="48" t="s">
        <v>103</v>
      </c>
      <c r="F139" s="85">
        <v>0</v>
      </c>
      <c r="G139" s="106">
        <v>0</v>
      </c>
      <c r="H139" s="113"/>
      <c r="I139" s="23"/>
    </row>
    <row r="140" spans="1:9" ht="28.5">
      <c r="A140" s="29" t="s">
        <v>41</v>
      </c>
      <c r="B140" s="30" t="s">
        <v>7</v>
      </c>
      <c r="C140" s="30" t="s">
        <v>42</v>
      </c>
      <c r="D140" s="30" t="s">
        <v>6</v>
      </c>
      <c r="E140" s="30" t="s">
        <v>6</v>
      </c>
      <c r="F140" s="80">
        <f>F141</f>
        <v>35500</v>
      </c>
      <c r="G140" s="97">
        <f>G141</f>
        <v>0</v>
      </c>
      <c r="H140" s="111"/>
      <c r="I140" s="23"/>
    </row>
    <row r="141" spans="1:9" ht="28.5">
      <c r="A141" s="57" t="s">
        <v>141</v>
      </c>
      <c r="B141" s="30" t="s">
        <v>7</v>
      </c>
      <c r="C141" s="30" t="s">
        <v>42</v>
      </c>
      <c r="D141" s="30" t="s">
        <v>142</v>
      </c>
      <c r="E141" s="30"/>
      <c r="F141" s="80">
        <f>F142</f>
        <v>35500</v>
      </c>
      <c r="G141" s="97">
        <f>G142</f>
        <v>0</v>
      </c>
      <c r="H141" s="111"/>
      <c r="I141" s="23"/>
    </row>
    <row r="142" spans="1:9" ht="74.25" customHeight="1">
      <c r="A142" s="29" t="s">
        <v>92</v>
      </c>
      <c r="B142" s="30" t="s">
        <v>7</v>
      </c>
      <c r="C142" s="30" t="s">
        <v>42</v>
      </c>
      <c r="D142" s="30" t="s">
        <v>151</v>
      </c>
      <c r="E142" s="30"/>
      <c r="F142" s="80">
        <f>F143+F145</f>
        <v>35500</v>
      </c>
      <c r="G142" s="97">
        <f>G143+G145</f>
        <v>0</v>
      </c>
      <c r="H142" s="111"/>
      <c r="I142" s="23"/>
    </row>
    <row r="143" spans="1:9" ht="37.5" customHeight="1">
      <c r="A143" s="32" t="s">
        <v>152</v>
      </c>
      <c r="B143" s="33" t="s">
        <v>7</v>
      </c>
      <c r="C143" s="33" t="s">
        <v>42</v>
      </c>
      <c r="D143" s="60">
        <v>8030049999</v>
      </c>
      <c r="E143" s="33" t="s">
        <v>6</v>
      </c>
      <c r="F143" s="81">
        <f>F144</f>
        <v>27000</v>
      </c>
      <c r="G143" s="98">
        <f>G144</f>
        <v>0</v>
      </c>
      <c r="H143" s="111"/>
      <c r="I143" s="23"/>
    </row>
    <row r="144" spans="1:9" ht="31.5">
      <c r="A144" s="46" t="s">
        <v>102</v>
      </c>
      <c r="B144" s="47" t="s">
        <v>7</v>
      </c>
      <c r="C144" s="47" t="s">
        <v>42</v>
      </c>
      <c r="D144" s="47" t="s">
        <v>199</v>
      </c>
      <c r="E144" s="48" t="s">
        <v>103</v>
      </c>
      <c r="F144" s="85">
        <v>27000</v>
      </c>
      <c r="G144" s="106">
        <v>0</v>
      </c>
      <c r="H144" s="113"/>
      <c r="I144" s="23"/>
    </row>
    <row r="145" spans="1:9" ht="28.5">
      <c r="A145" s="58" t="s">
        <v>153</v>
      </c>
      <c r="B145" s="33" t="s">
        <v>7</v>
      </c>
      <c r="C145" s="33" t="s">
        <v>42</v>
      </c>
      <c r="D145" s="33" t="s">
        <v>200</v>
      </c>
      <c r="E145" s="33"/>
      <c r="F145" s="81">
        <f>F146</f>
        <v>8500</v>
      </c>
      <c r="G145" s="98">
        <f>G146</f>
        <v>0</v>
      </c>
      <c r="H145" s="111"/>
      <c r="I145" s="23"/>
    </row>
    <row r="146" spans="1:9" ht="31.5">
      <c r="A146" s="46" t="s">
        <v>102</v>
      </c>
      <c r="B146" s="47" t="s">
        <v>7</v>
      </c>
      <c r="C146" s="47" t="s">
        <v>42</v>
      </c>
      <c r="D146" s="47" t="s">
        <v>200</v>
      </c>
      <c r="E146" s="48" t="s">
        <v>103</v>
      </c>
      <c r="F146" s="85">
        <v>8500</v>
      </c>
      <c r="G146" s="106">
        <v>0</v>
      </c>
      <c r="H146" s="113"/>
      <c r="I146" s="23"/>
    </row>
    <row r="147" spans="1:9" ht="14.25">
      <c r="A147" s="44" t="s">
        <v>154</v>
      </c>
      <c r="B147" s="43" t="s">
        <v>7</v>
      </c>
      <c r="C147" s="43" t="s">
        <v>81</v>
      </c>
      <c r="D147" s="43" t="s">
        <v>6</v>
      </c>
      <c r="E147" s="43" t="s">
        <v>6</v>
      </c>
      <c r="F147" s="84">
        <f>F148</f>
        <v>573684</v>
      </c>
      <c r="G147" s="96">
        <f>G148</f>
        <v>573684</v>
      </c>
      <c r="H147" s="111"/>
      <c r="I147" s="23"/>
    </row>
    <row r="148" spans="1:9" ht="14.25">
      <c r="A148" s="29" t="s">
        <v>82</v>
      </c>
      <c r="B148" s="30" t="s">
        <v>7</v>
      </c>
      <c r="C148" s="30" t="s">
        <v>9</v>
      </c>
      <c r="D148" s="30"/>
      <c r="E148" s="30"/>
      <c r="F148" s="80">
        <f>F151+F153</f>
        <v>573684</v>
      </c>
      <c r="G148" s="97">
        <f>G151+G153</f>
        <v>573684</v>
      </c>
      <c r="H148" s="111"/>
      <c r="I148" s="23"/>
    </row>
    <row r="149" spans="1:9" ht="14.25" customHeight="1">
      <c r="A149" s="37" t="s">
        <v>89</v>
      </c>
      <c r="B149" s="30" t="s">
        <v>7</v>
      </c>
      <c r="C149" s="30" t="s">
        <v>9</v>
      </c>
      <c r="D149" s="30" t="s">
        <v>90</v>
      </c>
      <c r="E149" s="30"/>
      <c r="F149" s="80">
        <f>F148</f>
        <v>573684</v>
      </c>
      <c r="G149" s="97">
        <f>G148</f>
        <v>573684</v>
      </c>
      <c r="H149" s="111"/>
      <c r="I149" s="23"/>
    </row>
    <row r="150" spans="1:9" ht="79.5" customHeight="1">
      <c r="A150" s="32" t="s">
        <v>92</v>
      </c>
      <c r="B150" s="33" t="s">
        <v>7</v>
      </c>
      <c r="C150" s="33" t="s">
        <v>9</v>
      </c>
      <c r="D150" s="33" t="s">
        <v>155</v>
      </c>
      <c r="E150" s="33"/>
      <c r="F150" s="81">
        <f>F151</f>
        <v>573684</v>
      </c>
      <c r="G150" s="98">
        <f>G151</f>
        <v>573684</v>
      </c>
      <c r="H150" s="111"/>
      <c r="I150" s="23"/>
    </row>
    <row r="151" spans="1:9" ht="14.25">
      <c r="A151" s="32" t="s">
        <v>65</v>
      </c>
      <c r="B151" s="33" t="s">
        <v>7</v>
      </c>
      <c r="C151" s="33" t="s">
        <v>9</v>
      </c>
      <c r="D151" s="33" t="s">
        <v>156</v>
      </c>
      <c r="E151" s="33" t="s">
        <v>6</v>
      </c>
      <c r="F151" s="81">
        <f>F152</f>
        <v>573684</v>
      </c>
      <c r="G151" s="98">
        <f>G152</f>
        <v>573684</v>
      </c>
      <c r="H151" s="111"/>
      <c r="I151" s="23"/>
    </row>
    <row r="152" spans="1:9" ht="23.25" customHeight="1">
      <c r="A152" s="46" t="s">
        <v>157</v>
      </c>
      <c r="B152" s="47" t="s">
        <v>7</v>
      </c>
      <c r="C152" s="47" t="s">
        <v>9</v>
      </c>
      <c r="D152" s="47" t="s">
        <v>156</v>
      </c>
      <c r="E152" s="47" t="s">
        <v>158</v>
      </c>
      <c r="F152" s="86">
        <v>573684</v>
      </c>
      <c r="G152" s="106">
        <v>573684</v>
      </c>
      <c r="H152" s="113"/>
      <c r="I152" s="23"/>
    </row>
    <row r="153" spans="1:9" ht="71.25" hidden="1">
      <c r="A153" s="32" t="s">
        <v>159</v>
      </c>
      <c r="B153" s="33" t="s">
        <v>7</v>
      </c>
      <c r="C153" s="33" t="s">
        <v>9</v>
      </c>
      <c r="D153" s="33" t="s">
        <v>160</v>
      </c>
      <c r="E153" s="33"/>
      <c r="F153" s="81">
        <f>F154</f>
        <v>0</v>
      </c>
      <c r="G153" s="98">
        <f>G154</f>
        <v>0</v>
      </c>
      <c r="H153" s="111"/>
      <c r="I153" s="23"/>
    </row>
    <row r="154" spans="1:9" ht="31.5" hidden="1">
      <c r="A154" s="46" t="s">
        <v>157</v>
      </c>
      <c r="B154" s="47" t="s">
        <v>7</v>
      </c>
      <c r="C154" s="47" t="s">
        <v>9</v>
      </c>
      <c r="D154" s="35" t="s">
        <v>160</v>
      </c>
      <c r="E154" s="48" t="s">
        <v>158</v>
      </c>
      <c r="F154" s="85">
        <v>0</v>
      </c>
      <c r="G154" s="106">
        <v>0</v>
      </c>
      <c r="H154" s="113"/>
      <c r="I154" s="23"/>
    </row>
    <row r="155" spans="1:9" ht="14.25">
      <c r="A155" s="26" t="s">
        <v>43</v>
      </c>
      <c r="B155" s="43" t="s">
        <v>7</v>
      </c>
      <c r="C155" s="43" t="s">
        <v>44</v>
      </c>
      <c r="D155" s="43"/>
      <c r="E155" s="43"/>
      <c r="F155" s="84">
        <f>F156</f>
        <v>40000</v>
      </c>
      <c r="G155" s="96">
        <f>G156</f>
        <v>40000</v>
      </c>
      <c r="H155" s="111"/>
      <c r="I155" s="23"/>
    </row>
    <row r="156" spans="1:9" ht="14.25">
      <c r="A156" s="29" t="s">
        <v>45</v>
      </c>
      <c r="B156" s="30" t="s">
        <v>7</v>
      </c>
      <c r="C156" s="30" t="s">
        <v>46</v>
      </c>
      <c r="D156" s="30" t="s">
        <v>6</v>
      </c>
      <c r="E156" s="30" t="s">
        <v>6</v>
      </c>
      <c r="F156" s="80">
        <f>F159</f>
        <v>40000</v>
      </c>
      <c r="G156" s="97">
        <f>G159</f>
        <v>40000</v>
      </c>
      <c r="H156" s="111"/>
      <c r="I156" s="23"/>
    </row>
    <row r="157" spans="1:9" ht="28.5">
      <c r="A157" s="57" t="s">
        <v>141</v>
      </c>
      <c r="B157" s="30" t="s">
        <v>7</v>
      </c>
      <c r="C157" s="30" t="s">
        <v>46</v>
      </c>
      <c r="D157" s="30" t="s">
        <v>142</v>
      </c>
      <c r="E157" s="30"/>
      <c r="F157" s="80">
        <f>F159</f>
        <v>40000</v>
      </c>
      <c r="G157" s="97">
        <f>G159</f>
        <v>40000</v>
      </c>
      <c r="H157" s="111"/>
      <c r="I157" s="23"/>
    </row>
    <row r="158" spans="1:9" ht="78" customHeight="1">
      <c r="A158" s="29" t="s">
        <v>92</v>
      </c>
      <c r="B158" s="30" t="s">
        <v>7</v>
      </c>
      <c r="C158" s="30" t="s">
        <v>46</v>
      </c>
      <c r="D158" s="30" t="s">
        <v>151</v>
      </c>
      <c r="E158" s="30"/>
      <c r="F158" s="80">
        <f>F159</f>
        <v>40000</v>
      </c>
      <c r="G158" s="97">
        <f>G159</f>
        <v>40000</v>
      </c>
      <c r="H158" s="111"/>
      <c r="I158" s="23"/>
    </row>
    <row r="159" spans="1:9" ht="28.5">
      <c r="A159" s="32" t="s">
        <v>161</v>
      </c>
      <c r="B159" s="33" t="s">
        <v>7</v>
      </c>
      <c r="C159" s="33" t="s">
        <v>46</v>
      </c>
      <c r="D159" s="33" t="s">
        <v>201</v>
      </c>
      <c r="E159" s="33" t="s">
        <v>6</v>
      </c>
      <c r="F159" s="81">
        <f>F160</f>
        <v>40000</v>
      </c>
      <c r="G159" s="98">
        <f>G160</f>
        <v>40000</v>
      </c>
      <c r="H159" s="111"/>
      <c r="I159" s="23"/>
    </row>
    <row r="160" spans="1:9" ht="31.5">
      <c r="A160" s="46" t="s">
        <v>102</v>
      </c>
      <c r="B160" s="47" t="s">
        <v>7</v>
      </c>
      <c r="C160" s="47" t="s">
        <v>46</v>
      </c>
      <c r="D160" s="47" t="s">
        <v>201</v>
      </c>
      <c r="E160" s="47" t="s">
        <v>103</v>
      </c>
      <c r="F160" s="86">
        <v>40000</v>
      </c>
      <c r="G160" s="106">
        <v>40000</v>
      </c>
      <c r="H160" s="113"/>
      <c r="I160" s="23"/>
    </row>
    <row r="161" spans="1:9" ht="14.25">
      <c r="A161" s="55" t="s">
        <v>47</v>
      </c>
      <c r="B161" s="43" t="s">
        <v>7</v>
      </c>
      <c r="C161" s="43" t="s">
        <v>48</v>
      </c>
      <c r="D161" s="43"/>
      <c r="E161" s="43"/>
      <c r="F161" s="84">
        <f>F162</f>
        <v>5000</v>
      </c>
      <c r="G161" s="96">
        <f>G162</f>
        <v>5000</v>
      </c>
      <c r="H161" s="111"/>
      <c r="I161" s="23"/>
    </row>
    <row r="162" spans="1:9" ht="14.25">
      <c r="A162" s="57" t="s">
        <v>49</v>
      </c>
      <c r="B162" s="30" t="s">
        <v>7</v>
      </c>
      <c r="C162" s="30" t="s">
        <v>50</v>
      </c>
      <c r="D162" s="30" t="s">
        <v>6</v>
      </c>
      <c r="E162" s="30" t="s">
        <v>6</v>
      </c>
      <c r="F162" s="80">
        <f>F165</f>
        <v>5000</v>
      </c>
      <c r="G162" s="97">
        <f>G165</f>
        <v>5000</v>
      </c>
      <c r="H162" s="111"/>
      <c r="I162" s="23"/>
    </row>
    <row r="163" spans="1:9" ht="15.75">
      <c r="A163" s="37" t="s">
        <v>89</v>
      </c>
      <c r="B163" s="30" t="s">
        <v>7</v>
      </c>
      <c r="C163" s="30" t="s">
        <v>50</v>
      </c>
      <c r="D163" s="30" t="s">
        <v>90</v>
      </c>
      <c r="E163" s="30"/>
      <c r="F163" s="80">
        <f>F165</f>
        <v>5000</v>
      </c>
      <c r="G163" s="97">
        <f>G165</f>
        <v>5000</v>
      </c>
      <c r="H163" s="111"/>
      <c r="I163" s="23"/>
    </row>
    <row r="164" spans="1:9" ht="85.5">
      <c r="A164" s="29" t="s">
        <v>92</v>
      </c>
      <c r="B164" s="30" t="s">
        <v>7</v>
      </c>
      <c r="C164" s="30" t="s">
        <v>50</v>
      </c>
      <c r="D164" s="30" t="s">
        <v>155</v>
      </c>
      <c r="E164" s="30"/>
      <c r="F164" s="80">
        <f>F165</f>
        <v>5000</v>
      </c>
      <c r="G164" s="97">
        <f>G165</f>
        <v>5000</v>
      </c>
      <c r="H164" s="111"/>
      <c r="I164" s="23"/>
    </row>
    <row r="165" spans="1:9" ht="36" customHeight="1">
      <c r="A165" s="58" t="s">
        <v>51</v>
      </c>
      <c r="B165" s="33" t="s">
        <v>7</v>
      </c>
      <c r="C165" s="33" t="s">
        <v>50</v>
      </c>
      <c r="D165" s="33" t="s">
        <v>162</v>
      </c>
      <c r="E165" s="33" t="s">
        <v>6</v>
      </c>
      <c r="F165" s="81">
        <f>F166</f>
        <v>5000</v>
      </c>
      <c r="G165" s="98">
        <f>G166</f>
        <v>5000</v>
      </c>
      <c r="H165" s="111"/>
      <c r="I165" s="23"/>
    </row>
    <row r="166" spans="1:9" ht="31.5">
      <c r="A166" s="46" t="s">
        <v>102</v>
      </c>
      <c r="B166" s="48" t="s">
        <v>7</v>
      </c>
      <c r="C166" s="48" t="s">
        <v>50</v>
      </c>
      <c r="D166" s="48" t="s">
        <v>162</v>
      </c>
      <c r="E166" s="48" t="s">
        <v>103</v>
      </c>
      <c r="F166" s="85">
        <v>5000</v>
      </c>
      <c r="G166" s="106">
        <v>5000</v>
      </c>
      <c r="H166" s="113"/>
      <c r="I166" s="23"/>
    </row>
    <row r="167" spans="1:9" ht="28.5">
      <c r="A167" s="55" t="s">
        <v>52</v>
      </c>
      <c r="B167" s="43" t="s">
        <v>7</v>
      </c>
      <c r="C167" s="43" t="s">
        <v>53</v>
      </c>
      <c r="D167" s="43"/>
      <c r="E167" s="43"/>
      <c r="F167" s="84">
        <f>F168</f>
        <v>10000</v>
      </c>
      <c r="G167" s="96">
        <f>G168</f>
        <v>10000</v>
      </c>
      <c r="H167" s="111"/>
      <c r="I167" s="23"/>
    </row>
    <row r="168" spans="1:9" ht="28.5">
      <c r="A168" s="57" t="s">
        <v>54</v>
      </c>
      <c r="B168" s="30" t="s">
        <v>7</v>
      </c>
      <c r="C168" s="30" t="s">
        <v>55</v>
      </c>
      <c r="D168" s="30" t="s">
        <v>6</v>
      </c>
      <c r="E168" s="30" t="s">
        <v>6</v>
      </c>
      <c r="F168" s="80">
        <f>F171</f>
        <v>10000</v>
      </c>
      <c r="G168" s="97">
        <f>G171</f>
        <v>10000</v>
      </c>
      <c r="H168" s="111"/>
      <c r="I168" s="23"/>
    </row>
    <row r="169" spans="1:9" ht="15.75">
      <c r="A169" s="37" t="s">
        <v>89</v>
      </c>
      <c r="B169" s="30" t="s">
        <v>7</v>
      </c>
      <c r="C169" s="30" t="s">
        <v>55</v>
      </c>
      <c r="D169" s="30" t="s">
        <v>90</v>
      </c>
      <c r="E169" s="30"/>
      <c r="F169" s="80">
        <f>F171</f>
        <v>10000</v>
      </c>
      <c r="G169" s="97">
        <f>G171</f>
        <v>10000</v>
      </c>
      <c r="H169" s="111"/>
      <c r="I169" s="23"/>
    </row>
    <row r="170" spans="1:9" ht="85.5">
      <c r="A170" s="29" t="s">
        <v>92</v>
      </c>
      <c r="B170" s="30" t="s">
        <v>7</v>
      </c>
      <c r="C170" s="30" t="s">
        <v>55</v>
      </c>
      <c r="D170" s="30" t="s">
        <v>155</v>
      </c>
      <c r="E170" s="30"/>
      <c r="F170" s="80">
        <f>F171</f>
        <v>10000</v>
      </c>
      <c r="G170" s="97">
        <f>G171</f>
        <v>10000</v>
      </c>
      <c r="H170" s="111"/>
      <c r="I170" s="23"/>
    </row>
    <row r="171" spans="1:9" ht="28.5">
      <c r="A171" s="58" t="s">
        <v>56</v>
      </c>
      <c r="B171" s="33" t="s">
        <v>7</v>
      </c>
      <c r="C171" s="33" t="s">
        <v>55</v>
      </c>
      <c r="D171" s="33" t="s">
        <v>163</v>
      </c>
      <c r="E171" s="33" t="s">
        <v>6</v>
      </c>
      <c r="F171" s="81">
        <f>F172</f>
        <v>10000</v>
      </c>
      <c r="G171" s="98">
        <f>G172</f>
        <v>10000</v>
      </c>
      <c r="H171" s="111"/>
      <c r="I171" s="23"/>
    </row>
    <row r="172" spans="1:9" ht="31.5">
      <c r="A172" s="46" t="s">
        <v>164</v>
      </c>
      <c r="B172" s="48" t="s">
        <v>7</v>
      </c>
      <c r="C172" s="48" t="s">
        <v>55</v>
      </c>
      <c r="D172" s="48" t="s">
        <v>163</v>
      </c>
      <c r="E172" s="48" t="s">
        <v>165</v>
      </c>
      <c r="F172" s="85">
        <v>10000</v>
      </c>
      <c r="G172" s="106">
        <v>10000</v>
      </c>
      <c r="H172" s="113"/>
      <c r="I172" s="23"/>
    </row>
    <row r="173" spans="1:9" ht="63">
      <c r="A173" s="61" t="s">
        <v>86</v>
      </c>
      <c r="B173" s="43" t="s">
        <v>7</v>
      </c>
      <c r="C173" s="43" t="s">
        <v>57</v>
      </c>
      <c r="D173" s="43"/>
      <c r="E173" s="43"/>
      <c r="F173" s="84">
        <f>F174</f>
        <v>477000</v>
      </c>
      <c r="G173" s="96">
        <f>G174</f>
        <v>477000</v>
      </c>
      <c r="H173" s="111"/>
      <c r="I173" s="23"/>
    </row>
    <row r="174" spans="1:9" ht="31.5">
      <c r="A174" s="41" t="s">
        <v>87</v>
      </c>
      <c r="B174" s="30" t="s">
        <v>7</v>
      </c>
      <c r="C174" s="30" t="s">
        <v>58</v>
      </c>
      <c r="D174" s="30" t="s">
        <v>6</v>
      </c>
      <c r="E174" s="30" t="s">
        <v>6</v>
      </c>
      <c r="F174" s="80">
        <f>F175</f>
        <v>477000</v>
      </c>
      <c r="G174" s="97">
        <f>G175</f>
        <v>477000</v>
      </c>
      <c r="H174" s="111"/>
      <c r="I174" s="23"/>
    </row>
    <row r="175" spans="1:9" ht="114">
      <c r="A175" s="62" t="s">
        <v>170</v>
      </c>
      <c r="B175" s="30" t="s">
        <v>7</v>
      </c>
      <c r="C175" s="30" t="s">
        <v>58</v>
      </c>
      <c r="D175" s="30" t="s">
        <v>234</v>
      </c>
      <c r="E175" s="30"/>
      <c r="F175" s="80">
        <f>F176+F182</f>
        <v>477000</v>
      </c>
      <c r="G175" s="97">
        <f>G176+G182</f>
        <v>477000</v>
      </c>
      <c r="H175" s="111"/>
      <c r="I175" s="23"/>
    </row>
    <row r="176" spans="1:9" ht="85.5">
      <c r="A176" s="29" t="s">
        <v>92</v>
      </c>
      <c r="B176" s="30" t="s">
        <v>7</v>
      </c>
      <c r="C176" s="30" t="s">
        <v>58</v>
      </c>
      <c r="D176" s="30" t="s">
        <v>225</v>
      </c>
      <c r="E176" s="30"/>
      <c r="F176" s="80">
        <f>F177</f>
        <v>477000</v>
      </c>
      <c r="G176" s="97">
        <f>G177</f>
        <v>477000</v>
      </c>
      <c r="H176" s="111"/>
      <c r="I176" s="23"/>
    </row>
    <row r="177" spans="1:9" ht="15.75">
      <c r="A177" s="63" t="s">
        <v>59</v>
      </c>
      <c r="B177" s="33" t="s">
        <v>7</v>
      </c>
      <c r="C177" s="33" t="s">
        <v>58</v>
      </c>
      <c r="D177" s="33" t="s">
        <v>225</v>
      </c>
      <c r="E177" s="33" t="s">
        <v>166</v>
      </c>
      <c r="F177" s="81">
        <f>F178+F181+F179+F180</f>
        <v>477000</v>
      </c>
      <c r="G177" s="98">
        <f>G178+G181+G179+G180</f>
        <v>477000</v>
      </c>
      <c r="H177" s="111"/>
      <c r="I177" s="23"/>
    </row>
    <row r="178" spans="1:9" ht="47.25" customHeight="1">
      <c r="A178" s="64" t="s">
        <v>167</v>
      </c>
      <c r="B178" s="65" t="s">
        <v>7</v>
      </c>
      <c r="C178" s="65" t="s">
        <v>58</v>
      </c>
      <c r="D178" s="65" t="s">
        <v>226</v>
      </c>
      <c r="E178" s="65" t="s">
        <v>166</v>
      </c>
      <c r="F178" s="89">
        <v>234534</v>
      </c>
      <c r="G178" s="100">
        <v>234534</v>
      </c>
      <c r="H178" s="111"/>
      <c r="I178" s="23"/>
    </row>
    <row r="179" spans="1:9" ht="28.5">
      <c r="A179" s="64" t="s">
        <v>214</v>
      </c>
      <c r="B179" s="65" t="s">
        <v>7</v>
      </c>
      <c r="C179" s="65" t="s">
        <v>58</v>
      </c>
      <c r="D179" s="65" t="s">
        <v>227</v>
      </c>
      <c r="E179" s="65" t="s">
        <v>166</v>
      </c>
      <c r="F179" s="89">
        <v>42353</v>
      </c>
      <c r="G179" s="100">
        <v>42353</v>
      </c>
      <c r="H179" s="111"/>
      <c r="I179" s="23"/>
    </row>
    <row r="180" spans="1:9" ht="42.75">
      <c r="A180" s="64" t="s">
        <v>168</v>
      </c>
      <c r="B180" s="65" t="s">
        <v>7</v>
      </c>
      <c r="C180" s="65" t="s">
        <v>58</v>
      </c>
      <c r="D180" s="65" t="s">
        <v>228</v>
      </c>
      <c r="E180" s="65" t="s">
        <v>166</v>
      </c>
      <c r="F180" s="89">
        <v>75885</v>
      </c>
      <c r="G180" s="100">
        <v>75885</v>
      </c>
      <c r="H180" s="111"/>
      <c r="I180" s="23"/>
    </row>
    <row r="181" spans="1:9" ht="38.25" customHeight="1">
      <c r="A181" s="64" t="s">
        <v>60</v>
      </c>
      <c r="B181" s="65" t="s">
        <v>7</v>
      </c>
      <c r="C181" s="65" t="s">
        <v>58</v>
      </c>
      <c r="D181" s="65" t="s">
        <v>229</v>
      </c>
      <c r="E181" s="65" t="s">
        <v>166</v>
      </c>
      <c r="F181" s="89">
        <v>124228</v>
      </c>
      <c r="G181" s="100">
        <v>124228</v>
      </c>
      <c r="H181" s="111"/>
      <c r="I181" s="23"/>
    </row>
    <row r="182" spans="1:9" ht="57" hidden="1">
      <c r="A182" s="58" t="s">
        <v>210</v>
      </c>
      <c r="B182" s="33" t="s">
        <v>58</v>
      </c>
      <c r="C182" s="33" t="s">
        <v>58</v>
      </c>
      <c r="D182" s="33" t="s">
        <v>211</v>
      </c>
      <c r="E182" s="33"/>
      <c r="F182" s="81">
        <f>F183</f>
        <v>0</v>
      </c>
      <c r="G182" s="98">
        <f>G183</f>
        <v>0</v>
      </c>
      <c r="H182" s="111"/>
      <c r="I182" s="23"/>
    </row>
    <row r="183" spans="1:9" ht="14.25" hidden="1">
      <c r="A183" s="64" t="s">
        <v>212</v>
      </c>
      <c r="B183" s="65" t="s">
        <v>7</v>
      </c>
      <c r="C183" s="65" t="s">
        <v>58</v>
      </c>
      <c r="D183" s="65" t="s">
        <v>211</v>
      </c>
      <c r="E183" s="65" t="s">
        <v>166</v>
      </c>
      <c r="F183" s="89">
        <f>F184</f>
        <v>0</v>
      </c>
      <c r="G183" s="100">
        <f>G184</f>
        <v>0</v>
      </c>
      <c r="H183" s="111"/>
      <c r="I183" s="23"/>
    </row>
    <row r="184" spans="1:9" ht="57" hidden="1">
      <c r="A184" s="64" t="s">
        <v>167</v>
      </c>
      <c r="B184" s="65" t="s">
        <v>7</v>
      </c>
      <c r="C184" s="65" t="s">
        <v>58</v>
      </c>
      <c r="D184" s="65" t="s">
        <v>213</v>
      </c>
      <c r="E184" s="65" t="s">
        <v>166</v>
      </c>
      <c r="F184" s="89">
        <v>0</v>
      </c>
      <c r="G184" s="100">
        <v>0</v>
      </c>
      <c r="H184" s="111"/>
      <c r="I184" s="23"/>
    </row>
    <row r="185" spans="1:9" ht="15">
      <c r="A185" s="66" t="s">
        <v>8</v>
      </c>
      <c r="B185" s="67" t="s">
        <v>6</v>
      </c>
      <c r="C185" s="67" t="s">
        <v>6</v>
      </c>
      <c r="D185" s="67" t="s">
        <v>6</v>
      </c>
      <c r="E185" s="67" t="s">
        <v>6</v>
      </c>
      <c r="F185" s="90">
        <f>F13+F22+F34+F42+F47+F51+F56+F63+F71+F82+F88+F93+F100+F114+F140+F148+F156+F162+F168+F174</f>
        <v>12597068.36</v>
      </c>
      <c r="G185" s="108">
        <f>G13+G22+G34+G42+G47+G51+G56+G63+G71+G82+G88+G93+G100+G114+G140+G148+G156+G162+G168+G174</f>
        <v>12554192.02</v>
      </c>
      <c r="H185" s="120"/>
      <c r="I185" s="23"/>
    </row>
    <row r="188" spans="1:8" ht="15.75">
      <c r="A188" s="5"/>
      <c r="B188" s="5"/>
      <c r="C188"/>
      <c r="D188"/>
      <c r="E188"/>
      <c r="F188"/>
      <c r="G188"/>
      <c r="H188"/>
    </row>
    <row r="189" spans="1:8" ht="15.75">
      <c r="A189" s="5"/>
      <c r="B189" s="5"/>
      <c r="C189"/>
      <c r="D189"/>
      <c r="E189"/>
      <c r="F189"/>
      <c r="G189"/>
      <c r="H189"/>
    </row>
  </sheetData>
  <sheetProtection/>
  <mergeCells count="8">
    <mergeCell ref="G9:G10"/>
    <mergeCell ref="A7:E7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169" t="s">
        <v>177</v>
      </c>
      <c r="B1" s="169"/>
      <c r="C1" s="169"/>
      <c r="D1" s="169"/>
      <c r="E1" s="169"/>
      <c r="F1" s="169"/>
      <c r="G1" s="169"/>
      <c r="H1" s="6"/>
      <c r="I1" s="6"/>
    </row>
    <row r="2" spans="1:9" ht="15.75">
      <c r="A2" s="169" t="s">
        <v>0</v>
      </c>
      <c r="B2" s="169"/>
      <c r="C2" s="169"/>
      <c r="D2" s="169"/>
      <c r="E2" s="169"/>
      <c r="F2" s="169"/>
      <c r="G2" s="169"/>
      <c r="H2" s="6"/>
      <c r="I2" s="6"/>
    </row>
    <row r="3" spans="1:9" ht="15.75">
      <c r="A3" s="169" t="s">
        <v>217</v>
      </c>
      <c r="B3" s="169"/>
      <c r="C3" s="169"/>
      <c r="D3" s="169"/>
      <c r="E3" s="169"/>
      <c r="F3" s="169"/>
      <c r="G3" s="169"/>
      <c r="H3" s="6"/>
      <c r="I3" s="6"/>
    </row>
    <row r="4" spans="1:9" ht="15.75">
      <c r="A4" s="169" t="s">
        <v>290</v>
      </c>
      <c r="B4" s="169"/>
      <c r="C4" s="169"/>
      <c r="D4" s="169"/>
      <c r="E4" s="169"/>
      <c r="F4" s="169"/>
      <c r="G4" s="169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72" t="s">
        <v>66</v>
      </c>
      <c r="B7" s="173"/>
      <c r="C7" s="173"/>
    </row>
    <row r="8" spans="1:3" ht="14.25">
      <c r="A8" s="172" t="s">
        <v>173</v>
      </c>
      <c r="B8" s="172"/>
      <c r="C8" s="172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3" ht="15.75">
      <c r="A11" s="13" t="s">
        <v>1</v>
      </c>
      <c r="B11" s="13" t="s">
        <v>68</v>
      </c>
      <c r="C11" s="13" t="s">
        <v>69</v>
      </c>
    </row>
    <row r="12" spans="1:3" ht="15.75">
      <c r="A12" s="14" t="s">
        <v>70</v>
      </c>
      <c r="B12" s="15" t="s">
        <v>12</v>
      </c>
      <c r="C12" s="131">
        <f>C13+C14+C15+C16+C17</f>
        <v>5227679.02</v>
      </c>
    </row>
    <row r="13" spans="1:3" ht="31.5">
      <c r="A13" s="16" t="s">
        <v>71</v>
      </c>
      <c r="B13" s="17" t="s">
        <v>13</v>
      </c>
      <c r="C13" s="133">
        <f>' расходы №9'!F28</f>
        <v>1287944</v>
      </c>
    </row>
    <row r="14" spans="1:3" ht="47.25">
      <c r="A14" s="16" t="s">
        <v>15</v>
      </c>
      <c r="B14" s="17" t="s">
        <v>16</v>
      </c>
      <c r="C14" s="133">
        <f>' расходы №9'!F78</f>
        <v>3131397.02</v>
      </c>
    </row>
    <row r="15" spans="1:3" ht="15.75">
      <c r="A15" s="71" t="s">
        <v>110</v>
      </c>
      <c r="B15" s="17" t="s">
        <v>111</v>
      </c>
      <c r="C15" s="133">
        <f>' расходы №9'!F87</f>
        <v>647000</v>
      </c>
    </row>
    <row r="16" spans="1:3" ht="15.75">
      <c r="A16" s="16" t="s">
        <v>18</v>
      </c>
      <c r="B16" s="17" t="s">
        <v>19</v>
      </c>
      <c r="C16" s="133">
        <f>' расходы №9'!F92</f>
        <v>10000</v>
      </c>
    </row>
    <row r="17" spans="1:3" ht="15.75">
      <c r="A17" s="16" t="s">
        <v>72</v>
      </c>
      <c r="B17" s="17" t="s">
        <v>64</v>
      </c>
      <c r="C17" s="133">
        <f>' расходы №9'!F104+' расходы №9'!F16</f>
        <v>151338</v>
      </c>
    </row>
    <row r="18" spans="1:3" ht="15.75">
      <c r="A18" s="14" t="s">
        <v>21</v>
      </c>
      <c r="B18" s="15" t="s">
        <v>22</v>
      </c>
      <c r="C18" s="132">
        <f>C19</f>
        <v>251900</v>
      </c>
    </row>
    <row r="19" spans="1:3" ht="15.75">
      <c r="A19" s="16" t="s">
        <v>23</v>
      </c>
      <c r="B19" s="17" t="s">
        <v>24</v>
      </c>
      <c r="C19" s="133">
        <f>' расходы №9'!F115</f>
        <v>251900</v>
      </c>
    </row>
    <row r="20" spans="1:3" ht="31.5">
      <c r="A20" s="14" t="s">
        <v>25</v>
      </c>
      <c r="B20" s="15" t="s">
        <v>26</v>
      </c>
      <c r="C20" s="132">
        <f>C21+C22</f>
        <v>65000</v>
      </c>
    </row>
    <row r="21" spans="1:3" ht="31.5">
      <c r="A21" s="16" t="s">
        <v>73</v>
      </c>
      <c r="B21" s="17" t="s">
        <v>27</v>
      </c>
      <c r="C21" s="133">
        <f>' расходы №9'!F124</f>
        <v>15000</v>
      </c>
    </row>
    <row r="22" spans="1:3" ht="15.75">
      <c r="A22" s="16" t="s">
        <v>28</v>
      </c>
      <c r="B22" s="17" t="s">
        <v>29</v>
      </c>
      <c r="C22" s="133">
        <f>' расходы №9'!F131</f>
        <v>50000</v>
      </c>
    </row>
    <row r="23" spans="1:3" ht="15.75">
      <c r="A23" s="14" t="s">
        <v>30</v>
      </c>
      <c r="B23" s="15" t="s">
        <v>31</v>
      </c>
      <c r="C23" s="132">
        <f>C24+C25</f>
        <v>3732255.01</v>
      </c>
    </row>
    <row r="24" spans="1:3" ht="15.75">
      <c r="A24" s="16" t="s">
        <v>61</v>
      </c>
      <c r="B24" s="17" t="s">
        <v>32</v>
      </c>
      <c r="C24" s="133">
        <f>' расходы №9'!F148</f>
        <v>3722255.01</v>
      </c>
    </row>
    <row r="25" spans="1:3" ht="15.75">
      <c r="A25" s="16" t="s">
        <v>74</v>
      </c>
      <c r="B25" s="17" t="s">
        <v>63</v>
      </c>
      <c r="C25" s="133">
        <f>' расходы №9'!F153</f>
        <v>10000</v>
      </c>
    </row>
    <row r="26" spans="1:3" ht="15.75">
      <c r="A26" s="14" t="s">
        <v>33</v>
      </c>
      <c r="B26" s="15" t="s">
        <v>34</v>
      </c>
      <c r="C26" s="132">
        <f>C27+C28+C29</f>
        <v>909874</v>
      </c>
    </row>
    <row r="27" spans="1:3" ht="15.75">
      <c r="A27" s="16" t="s">
        <v>75</v>
      </c>
      <c r="B27" s="17" t="s">
        <v>76</v>
      </c>
      <c r="C27" s="133">
        <f>' расходы №9'!F92</f>
        <v>10000</v>
      </c>
    </row>
    <row r="28" spans="1:3" ht="15.75">
      <c r="A28" s="16" t="s">
        <v>77</v>
      </c>
      <c r="B28" s="17" t="s">
        <v>35</v>
      </c>
      <c r="C28" s="18">
        <f>' расходы №9'!F173</f>
        <v>279000</v>
      </c>
    </row>
    <row r="29" spans="1:3" ht="15.75">
      <c r="A29" s="16" t="s">
        <v>36</v>
      </c>
      <c r="B29" s="17" t="s">
        <v>37</v>
      </c>
      <c r="C29" s="18">
        <f>' расходы №9'!F201</f>
        <v>620874</v>
      </c>
    </row>
    <row r="30" spans="1:3" ht="15.75">
      <c r="A30" s="14" t="s">
        <v>78</v>
      </c>
      <c r="B30" s="15" t="s">
        <v>38</v>
      </c>
      <c r="C30" s="19">
        <f>C31+C32</f>
        <v>3513173</v>
      </c>
    </row>
    <row r="31" spans="1:3" ht="15.75">
      <c r="A31" s="16" t="s">
        <v>39</v>
      </c>
      <c r="B31" s="17" t="s">
        <v>40</v>
      </c>
      <c r="C31" s="18">
        <f>' расходы №9'!F236</f>
        <v>3477673</v>
      </c>
    </row>
    <row r="32" spans="1:3" ht="15.75">
      <c r="A32" s="16" t="s">
        <v>79</v>
      </c>
      <c r="B32" s="17" t="s">
        <v>42</v>
      </c>
      <c r="C32" s="18">
        <f>' расходы №9'!F245</f>
        <v>35500</v>
      </c>
    </row>
    <row r="33" spans="1:3" ht="15.75">
      <c r="A33" s="14" t="s">
        <v>80</v>
      </c>
      <c r="B33" s="15" t="s">
        <v>81</v>
      </c>
      <c r="C33" s="19">
        <f>C34</f>
        <v>573684</v>
      </c>
    </row>
    <row r="34" spans="1:3" ht="15.75">
      <c r="A34" s="16" t="s">
        <v>82</v>
      </c>
      <c r="B34" s="17" t="s">
        <v>9</v>
      </c>
      <c r="C34" s="18">
        <f>' расходы №9'!F250</f>
        <v>573684</v>
      </c>
    </row>
    <row r="35" spans="1:3" ht="15.75">
      <c r="A35" s="14" t="s">
        <v>83</v>
      </c>
      <c r="B35" s="15" t="s">
        <v>44</v>
      </c>
      <c r="C35" s="19">
        <f>C36</f>
        <v>289330</v>
      </c>
    </row>
    <row r="36" spans="1:3" ht="15.75">
      <c r="A36" s="16" t="s">
        <v>84</v>
      </c>
      <c r="B36" s="17" t="s">
        <v>46</v>
      </c>
      <c r="C36" s="18">
        <f>' расходы №9'!F255</f>
        <v>289330</v>
      </c>
    </row>
    <row r="37" spans="1:3" ht="15.75">
      <c r="A37" s="14" t="s">
        <v>47</v>
      </c>
      <c r="B37" s="15" t="s">
        <v>48</v>
      </c>
      <c r="C37" s="19">
        <f>C38</f>
        <v>16000</v>
      </c>
    </row>
    <row r="38" spans="1:3" ht="15.75">
      <c r="A38" s="16" t="s">
        <v>49</v>
      </c>
      <c r="B38" s="17" t="s">
        <v>50</v>
      </c>
      <c r="C38" s="18">
        <f>' расходы №9'!F260</f>
        <v>16000</v>
      </c>
    </row>
    <row r="39" spans="1:3" ht="31.5">
      <c r="A39" s="14" t="s">
        <v>85</v>
      </c>
      <c r="B39" s="15" t="s">
        <v>53</v>
      </c>
      <c r="C39" s="19">
        <f>C40</f>
        <v>10000</v>
      </c>
    </row>
    <row r="40" spans="1:3" ht="31.5">
      <c r="A40" s="16" t="s">
        <v>54</v>
      </c>
      <c r="B40" s="17" t="s">
        <v>55</v>
      </c>
      <c r="C40" s="18">
        <f>' расходы №9'!F265</f>
        <v>10000</v>
      </c>
    </row>
    <row r="41" spans="1:3" ht="47.25">
      <c r="A41" s="14" t="s">
        <v>86</v>
      </c>
      <c r="B41" s="15" t="s">
        <v>57</v>
      </c>
      <c r="C41" s="19">
        <f>C42</f>
        <v>477000</v>
      </c>
    </row>
    <row r="42" spans="1:3" ht="15.75">
      <c r="A42" s="16" t="s">
        <v>87</v>
      </c>
      <c r="B42" s="17" t="s">
        <v>58</v>
      </c>
      <c r="C42" s="18">
        <f>' расходы №9'!F282</f>
        <v>477000</v>
      </c>
    </row>
    <row r="43" spans="1:3" ht="15.75">
      <c r="A43" s="20" t="s">
        <v>10</v>
      </c>
      <c r="B43" s="15"/>
      <c r="C43" s="132">
        <f>C41+C39+C37+C35+C33+C30+C26+C23+C20+C18+C12</f>
        <v>15065895.03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31">
      <selection activeCell="A44" sqref="A4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69" t="s">
        <v>178</v>
      </c>
      <c r="B1" s="169"/>
      <c r="C1" s="169"/>
      <c r="D1" s="169"/>
      <c r="E1" s="169"/>
      <c r="F1" s="169"/>
      <c r="G1" s="169"/>
      <c r="H1" s="169"/>
      <c r="I1" s="6"/>
    </row>
    <row r="2" spans="1:9" ht="15.75">
      <c r="A2" s="169" t="s">
        <v>0</v>
      </c>
      <c r="B2" s="169"/>
      <c r="C2" s="169"/>
      <c r="D2" s="169"/>
      <c r="E2" s="169"/>
      <c r="F2" s="169"/>
      <c r="G2" s="169"/>
      <c r="H2" s="169"/>
      <c r="I2" s="6"/>
    </row>
    <row r="3" spans="1:9" ht="15.75">
      <c r="A3" s="169" t="s">
        <v>217</v>
      </c>
      <c r="B3" s="169"/>
      <c r="C3" s="169"/>
      <c r="D3" s="169"/>
      <c r="E3" s="169"/>
      <c r="F3" s="169"/>
      <c r="G3" s="169"/>
      <c r="H3" s="169"/>
      <c r="I3" s="6"/>
    </row>
    <row r="4" spans="1:9" ht="15.75">
      <c r="A4" s="169" t="s">
        <v>232</v>
      </c>
      <c r="B4" s="169"/>
      <c r="C4" s="169"/>
      <c r="D4" s="169"/>
      <c r="E4" s="169"/>
      <c r="F4" s="169"/>
      <c r="G4" s="169"/>
      <c r="H4" s="169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72" t="s">
        <v>66</v>
      </c>
      <c r="B7" s="174"/>
      <c r="C7" s="174"/>
    </row>
    <row r="8" spans="1:3" ht="28.5" customHeight="1">
      <c r="A8" s="172" t="s">
        <v>174</v>
      </c>
      <c r="B8" s="172"/>
      <c r="C8" s="172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171</v>
      </c>
      <c r="H11" s="68" t="s">
        <v>172</v>
      </c>
    </row>
    <row r="12" spans="1:8" ht="15.75">
      <c r="A12" s="14" t="s">
        <v>70</v>
      </c>
      <c r="B12" s="15" t="s">
        <v>12</v>
      </c>
      <c r="C12" s="131">
        <f>C13+C14+C15+C16+C17</f>
        <v>3503189.3600000003</v>
      </c>
      <c r="D12" s="69"/>
      <c r="E12" s="69"/>
      <c r="F12" s="69"/>
      <c r="G12" s="69"/>
      <c r="H12" s="70">
        <f>H13+H14+H15+H16+H17</f>
        <v>3581821.02</v>
      </c>
    </row>
    <row r="13" spans="1:8" ht="31.5">
      <c r="A13" s="16" t="s">
        <v>71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2205589.3600000003</v>
      </c>
      <c r="D14" s="75"/>
      <c r="E14" s="75"/>
      <c r="F14" s="75"/>
      <c r="G14" s="75"/>
      <c r="H14" s="77">
        <f>' расходы №10'!G22</f>
        <v>2284221.02</v>
      </c>
    </row>
    <row r="15" spans="1:8" ht="15.75">
      <c r="A15" s="71" t="s">
        <v>110</v>
      </c>
      <c r="B15" s="17" t="s">
        <v>111</v>
      </c>
      <c r="C15" s="18">
        <f>' расходы №10'!F34</f>
        <v>0</v>
      </c>
      <c r="D15" s="75"/>
      <c r="E15" s="75"/>
      <c r="F15" s="75"/>
      <c r="G15" s="75"/>
      <c r="H15" s="77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№10'!F46</f>
        <v>10000</v>
      </c>
      <c r="D16" s="75"/>
      <c r="E16" s="75"/>
      <c r="F16" s="75"/>
      <c r="G16" s="75"/>
      <c r="H16" s="77">
        <f>' расходы №10'!G46</f>
        <v>10000</v>
      </c>
    </row>
    <row r="17" spans="1:8" ht="15.75">
      <c r="A17" s="16" t="s">
        <v>72</v>
      </c>
      <c r="B17" s="17" t="s">
        <v>64</v>
      </c>
      <c r="C17" s="18">
        <f>' расходы №10'!F49</f>
        <v>600</v>
      </c>
      <c r="D17" s="75"/>
      <c r="E17" s="75"/>
      <c r="F17" s="75"/>
      <c r="G17" s="75"/>
      <c r="H17" s="77">
        <f>' расходы №10'!G49</f>
        <v>600</v>
      </c>
    </row>
    <row r="18" spans="1:8" ht="15.75">
      <c r="A18" s="14" t="s">
        <v>21</v>
      </c>
      <c r="B18" s="15" t="s">
        <v>22</v>
      </c>
      <c r="C18" s="19">
        <f>C19</f>
        <v>251900</v>
      </c>
      <c r="D18" s="76"/>
      <c r="E18" s="76"/>
      <c r="F18" s="76"/>
      <c r="G18" s="76"/>
      <c r="H18" s="72">
        <f>H19</f>
        <v>251900</v>
      </c>
    </row>
    <row r="19" spans="1:8" ht="15.75">
      <c r="A19" s="16" t="s">
        <v>23</v>
      </c>
      <c r="B19" s="17" t="s">
        <v>24</v>
      </c>
      <c r="C19" s="18">
        <f>' расходы №10'!F51</f>
        <v>251900</v>
      </c>
      <c r="D19" s="75"/>
      <c r="E19" s="75"/>
      <c r="F19" s="75"/>
      <c r="G19" s="75"/>
      <c r="H19" s="77">
        <f>' расходы №10'!G51</f>
        <v>251900</v>
      </c>
    </row>
    <row r="20" spans="1:8" ht="31.5">
      <c r="A20" s="14" t="s">
        <v>25</v>
      </c>
      <c r="B20" s="15" t="s">
        <v>26</v>
      </c>
      <c r="C20" s="19">
        <f>C21+C22</f>
        <v>65000</v>
      </c>
      <c r="D20" s="76"/>
      <c r="E20" s="76"/>
      <c r="F20" s="76"/>
      <c r="G20" s="76"/>
      <c r="H20" s="72">
        <f>H21+H22</f>
        <v>125000</v>
      </c>
    </row>
    <row r="21" spans="1:8" ht="31.5">
      <c r="A21" s="16" t="s">
        <v>73</v>
      </c>
      <c r="B21" s="17" t="s">
        <v>27</v>
      </c>
      <c r="C21" s="18">
        <f>' расходы №10'!F56</f>
        <v>15000</v>
      </c>
      <c r="D21" s="75"/>
      <c r="E21" s="75"/>
      <c r="F21" s="75"/>
      <c r="G21" s="75"/>
      <c r="H21" s="77">
        <f>' расходы №10'!G56</f>
        <v>75000</v>
      </c>
    </row>
    <row r="22" spans="1:8" ht="15.75">
      <c r="A22" s="16" t="s">
        <v>28</v>
      </c>
      <c r="B22" s="17" t="s">
        <v>29</v>
      </c>
      <c r="C22" s="18">
        <f>' расходы №10'!F63</f>
        <v>50000</v>
      </c>
      <c r="D22" s="75"/>
      <c r="E22" s="75"/>
      <c r="F22" s="75"/>
      <c r="G22" s="75"/>
      <c r="H22" s="77">
        <f>' расходы №10'!G63</f>
        <v>50000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3486300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3902000</v>
      </c>
    </row>
    <row r="24" spans="1:8" ht="15.75">
      <c r="A24" s="16" t="s">
        <v>61</v>
      </c>
      <c r="B24" s="17" t="s">
        <v>32</v>
      </c>
      <c r="C24" s="18">
        <f>' расходы №10'!F71</f>
        <v>3476300</v>
      </c>
      <c r="D24" s="75"/>
      <c r="E24" s="75"/>
      <c r="F24" s="75"/>
      <c r="G24" s="75"/>
      <c r="H24" s="77">
        <f>' расходы №10'!G71</f>
        <v>3902000</v>
      </c>
    </row>
    <row r="25" spans="1:8" ht="15.75">
      <c r="A25" s="16" t="s">
        <v>74</v>
      </c>
      <c r="B25" s="17" t="s">
        <v>63</v>
      </c>
      <c r="C25" s="18">
        <f>' расходы №10'!F82</f>
        <v>10000</v>
      </c>
      <c r="D25" s="75"/>
      <c r="E25" s="75"/>
      <c r="F25" s="75"/>
      <c r="G25" s="75"/>
      <c r="H25" s="77">
        <f>' расходы №10'!G82</f>
        <v>0</v>
      </c>
    </row>
    <row r="26" spans="1:8" ht="15.75">
      <c r="A26" s="14" t="s">
        <v>33</v>
      </c>
      <c r="B26" s="15" t="s">
        <v>34</v>
      </c>
      <c r="C26" s="19">
        <f>C27+C28+C29</f>
        <v>897223</v>
      </c>
      <c r="D26" s="76"/>
      <c r="E26" s="76"/>
      <c r="F26" s="76"/>
      <c r="G26" s="76"/>
      <c r="H26" s="72">
        <f>H27+H28+H29</f>
        <v>0</v>
      </c>
    </row>
    <row r="27" spans="1:8" ht="15.75">
      <c r="A27" s="16" t="s">
        <v>75</v>
      </c>
      <c r="B27" s="17" t="s">
        <v>76</v>
      </c>
      <c r="C27" s="18">
        <f>' расходы №10'!F88</f>
        <v>10000</v>
      </c>
      <c r="D27" s="75"/>
      <c r="E27" s="75"/>
      <c r="F27" s="75"/>
      <c r="G27" s="75"/>
      <c r="H27" s="77">
        <f>' расходы №10'!G88</f>
        <v>0</v>
      </c>
    </row>
    <row r="28" spans="1:8" ht="15.75">
      <c r="A28" s="16" t="s">
        <v>77</v>
      </c>
      <c r="B28" s="17" t="s">
        <v>35</v>
      </c>
      <c r="C28" s="18">
        <f>' расходы №10'!F93</f>
        <v>255000</v>
      </c>
      <c r="D28" s="75"/>
      <c r="E28" s="75"/>
      <c r="F28" s="75"/>
      <c r="G28" s="75"/>
      <c r="H28" s="77">
        <f>' расходы №10'!G93</f>
        <v>0</v>
      </c>
    </row>
    <row r="29" spans="1:8" ht="15.75">
      <c r="A29" s="16" t="s">
        <v>36</v>
      </c>
      <c r="B29" s="17" t="s">
        <v>37</v>
      </c>
      <c r="C29" s="18">
        <f>' расходы №10'!F100</f>
        <v>632223</v>
      </c>
      <c r="D29" s="75"/>
      <c r="E29" s="75"/>
      <c r="F29" s="75"/>
      <c r="G29" s="75"/>
      <c r="H29" s="77">
        <f>' расходы №10'!G100</f>
        <v>0</v>
      </c>
    </row>
    <row r="30" spans="1:8" ht="15.75">
      <c r="A30" s="14" t="s">
        <v>78</v>
      </c>
      <c r="B30" s="15" t="s">
        <v>38</v>
      </c>
      <c r="C30" s="19">
        <f>C31+C32</f>
        <v>3287772</v>
      </c>
      <c r="D30" s="76"/>
      <c r="E30" s="76"/>
      <c r="F30" s="76"/>
      <c r="G30" s="76"/>
      <c r="H30" s="72">
        <f>H31+H32</f>
        <v>3587787</v>
      </c>
    </row>
    <row r="31" spans="1:8" ht="15.75">
      <c r="A31" s="16" t="s">
        <v>39</v>
      </c>
      <c r="B31" s="17" t="s">
        <v>40</v>
      </c>
      <c r="C31" s="18">
        <f>' расходы №10'!F114</f>
        <v>3252272</v>
      </c>
      <c r="D31" s="75"/>
      <c r="E31" s="75"/>
      <c r="F31" s="75"/>
      <c r="G31" s="75"/>
      <c r="H31" s="77">
        <f>' расходы №10'!G114</f>
        <v>3587787</v>
      </c>
    </row>
    <row r="32" spans="1:8" ht="15.75">
      <c r="A32" s="16" t="s">
        <v>79</v>
      </c>
      <c r="B32" s="17" t="s">
        <v>42</v>
      </c>
      <c r="C32" s="18">
        <f>' расходы №10'!F140</f>
        <v>35500</v>
      </c>
      <c r="D32" s="75"/>
      <c r="E32" s="75"/>
      <c r="F32" s="75"/>
      <c r="G32" s="75"/>
      <c r="H32" s="77">
        <f>' расходы №10'!G140</f>
        <v>0</v>
      </c>
    </row>
    <row r="33" spans="1:8" ht="15.75">
      <c r="A33" s="14" t="s">
        <v>80</v>
      </c>
      <c r="B33" s="15" t="s">
        <v>81</v>
      </c>
      <c r="C33" s="19">
        <f>C34</f>
        <v>573684</v>
      </c>
      <c r="D33" s="76"/>
      <c r="E33" s="76"/>
      <c r="F33" s="76"/>
      <c r="G33" s="76"/>
      <c r="H33" s="72">
        <f>H34</f>
        <v>573684</v>
      </c>
    </row>
    <row r="34" spans="1:8" ht="15.75">
      <c r="A34" s="16" t="s">
        <v>82</v>
      </c>
      <c r="B34" s="17" t="s">
        <v>9</v>
      </c>
      <c r="C34" s="18">
        <f>' расходы №10'!F148</f>
        <v>573684</v>
      </c>
      <c r="D34" s="75"/>
      <c r="E34" s="75"/>
      <c r="F34" s="75"/>
      <c r="G34" s="75"/>
      <c r="H34" s="77">
        <f>' расходы №10'!G148</f>
        <v>573684</v>
      </c>
    </row>
    <row r="35" spans="1:8" ht="15.75">
      <c r="A35" s="14" t="s">
        <v>83</v>
      </c>
      <c r="B35" s="15" t="s">
        <v>44</v>
      </c>
      <c r="C35" s="19">
        <f>C36</f>
        <v>40000</v>
      </c>
      <c r="D35" s="76"/>
      <c r="E35" s="76"/>
      <c r="F35" s="76"/>
      <c r="G35" s="76"/>
      <c r="H35" s="72">
        <f>H36</f>
        <v>40000</v>
      </c>
    </row>
    <row r="36" spans="1:8" ht="15.75">
      <c r="A36" s="16" t="s">
        <v>84</v>
      </c>
      <c r="B36" s="17" t="s">
        <v>46</v>
      </c>
      <c r="C36" s="18">
        <f>' расходы №10'!F155</f>
        <v>40000</v>
      </c>
      <c r="D36" s="75"/>
      <c r="E36" s="75"/>
      <c r="F36" s="75"/>
      <c r="G36" s="75"/>
      <c r="H36" s="77">
        <f>' расходы №10'!G155</f>
        <v>40000</v>
      </c>
    </row>
    <row r="37" spans="1:8" ht="15.75">
      <c r="A37" s="14" t="s">
        <v>47</v>
      </c>
      <c r="B37" s="15" t="s">
        <v>48</v>
      </c>
      <c r="C37" s="19">
        <f>C38</f>
        <v>5000</v>
      </c>
      <c r="D37" s="76"/>
      <c r="E37" s="76"/>
      <c r="F37" s="76"/>
      <c r="G37" s="76"/>
      <c r="H37" s="72">
        <f>H38</f>
        <v>5000</v>
      </c>
    </row>
    <row r="38" spans="1:8" ht="15.75">
      <c r="A38" s="16" t="s">
        <v>49</v>
      </c>
      <c r="B38" s="17" t="s">
        <v>50</v>
      </c>
      <c r="C38" s="18">
        <f>' расходы №10'!F162</f>
        <v>5000</v>
      </c>
      <c r="D38" s="75"/>
      <c r="E38" s="75"/>
      <c r="F38" s="75"/>
      <c r="G38" s="75"/>
      <c r="H38" s="77">
        <f>' расходы №10'!G162</f>
        <v>5000</v>
      </c>
    </row>
    <row r="39" spans="1:8" ht="31.5">
      <c r="A39" s="14" t="s">
        <v>85</v>
      </c>
      <c r="B39" s="15" t="s">
        <v>53</v>
      </c>
      <c r="C39" s="19">
        <f>C40</f>
        <v>10000</v>
      </c>
      <c r="D39" s="76"/>
      <c r="E39" s="76"/>
      <c r="F39" s="76"/>
      <c r="G39" s="76"/>
      <c r="H39" s="72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№10'!F168</f>
        <v>10000</v>
      </c>
      <c r="D40" s="75"/>
      <c r="E40" s="75"/>
      <c r="F40" s="75"/>
      <c r="G40" s="75"/>
      <c r="H40" s="77">
        <f>' расходы №10'!G168</f>
        <v>10000</v>
      </c>
    </row>
    <row r="41" spans="1:8" ht="47.25">
      <c r="A41" s="14" t="s">
        <v>86</v>
      </c>
      <c r="B41" s="15" t="s">
        <v>57</v>
      </c>
      <c r="C41" s="19">
        <f>C42</f>
        <v>477000</v>
      </c>
      <c r="D41" s="76"/>
      <c r="E41" s="76"/>
      <c r="F41" s="76"/>
      <c r="G41" s="76"/>
      <c r="H41" s="72">
        <f>H42</f>
        <v>477000</v>
      </c>
    </row>
    <row r="42" spans="1:8" ht="15.75">
      <c r="A42" s="16" t="s">
        <v>87</v>
      </c>
      <c r="B42" s="17" t="s">
        <v>58</v>
      </c>
      <c r="C42" s="18">
        <f>' расходы №10'!F174</f>
        <v>477000</v>
      </c>
      <c r="D42" s="75"/>
      <c r="E42" s="75"/>
      <c r="F42" s="75"/>
      <c r="G42" s="75"/>
      <c r="H42" s="77">
        <f>' расходы №10'!G174</f>
        <v>477000</v>
      </c>
    </row>
    <row r="43" spans="1:8" ht="15.75">
      <c r="A43" s="20" t="s">
        <v>10</v>
      </c>
      <c r="B43" s="15"/>
      <c r="C43" s="132">
        <f>C41+C39+C37+C35+C33+C30+C26+C23+C20+C18+C12</f>
        <v>12597068.36</v>
      </c>
      <c r="D43" s="5"/>
      <c r="E43" s="5"/>
      <c r="F43" s="5"/>
      <c r="G43" s="5"/>
      <c r="H43" s="70">
        <f>H12+H18+H20+H23+H26+H30+H33+H35+H37+H39+H41</f>
        <v>12554192.02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2017-03-21T06:20:36Z</cp:lastPrinted>
  <dcterms:created xsi:type="dcterms:W3CDTF">2007-11-26T07:56:42Z</dcterms:created>
  <dcterms:modified xsi:type="dcterms:W3CDTF">2017-03-21T06:20:39Z</dcterms:modified>
  <cp:category/>
  <cp:version/>
  <cp:contentType/>
  <cp:contentStatus/>
</cp:coreProperties>
</file>